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项目库汇总表" sheetId="21" r:id="rId1"/>
    <sheet name="项目库明细表" sheetId="20" r:id="rId2"/>
  </sheets>
  <definedNames>
    <definedName name="_xlnm._FilterDatabase" localSheetId="1" hidden="1">项目库明细表!$A$5:$AR$167</definedName>
    <definedName name="_xlnm.Print_Titles" localSheetId="0">项目库汇总表!$2:$3</definedName>
    <definedName name="_xlnm.Print_Titles" localSheetId="1">项目库明细表!$2:$4</definedName>
  </definedNames>
  <calcPr calcId="144525"/>
</workbook>
</file>

<file path=xl/sharedStrings.xml><?xml version="1.0" encoding="utf-8"?>
<sst xmlns="http://schemas.openxmlformats.org/spreadsheetml/2006/main" count="2287" uniqueCount="611">
  <si>
    <r>
      <rPr>
        <sz val="18"/>
        <color theme="1"/>
        <rFont val="方正小标宋简体"/>
        <charset val="134"/>
      </rPr>
      <t>恒口示范区</t>
    </r>
    <r>
      <rPr>
        <u/>
        <sz val="18"/>
        <color theme="1"/>
        <rFont val="方正小标宋简体"/>
        <charset val="134"/>
      </rPr>
      <t xml:space="preserve">  2025  </t>
    </r>
    <r>
      <rPr>
        <sz val="18"/>
        <color theme="1"/>
        <rFont val="方正小标宋简体"/>
        <charset val="134"/>
      </rPr>
      <t>年度巩固拓展脱贫攻坚成果同乡村振兴有效衔接项目库汇总表</t>
    </r>
  </si>
  <si>
    <t>序号</t>
  </si>
  <si>
    <t>项目类型</t>
  </si>
  <si>
    <t>项目个数</t>
  </si>
  <si>
    <t>项目预算总投资</t>
  </si>
  <si>
    <t>合计</t>
  </si>
  <si>
    <t>1.财政衔接资金</t>
  </si>
  <si>
    <t>2.其他财政资金</t>
  </si>
  <si>
    <t>3.地方债务资金</t>
  </si>
  <si>
    <t>4.易地扶贫搬迁资金</t>
  </si>
  <si>
    <t>5.定点扶贫资金</t>
  </si>
  <si>
    <t>6.东西部协作资金</t>
  </si>
  <si>
    <t>7.社会捐赠资金</t>
  </si>
  <si>
    <t>8.银行贷款资金</t>
  </si>
  <si>
    <t>9.群众自筹</t>
  </si>
  <si>
    <t>总计</t>
  </si>
  <si>
    <t>一、产业发展</t>
  </si>
  <si>
    <t>1.生产项目</t>
  </si>
  <si>
    <t>2.加工流通项目</t>
  </si>
  <si>
    <t>3.配套设施项目</t>
  </si>
  <si>
    <t>4.产业服务支撑项目</t>
  </si>
  <si>
    <t>5.金融保险配套项目</t>
  </si>
  <si>
    <t>二、就业项目</t>
  </si>
  <si>
    <t>1.务工补助</t>
  </si>
  <si>
    <t>2.就业</t>
  </si>
  <si>
    <t>3.创业</t>
  </si>
  <si>
    <t>4.乡村工匠</t>
  </si>
  <si>
    <t>5.公益性岗位</t>
  </si>
  <si>
    <t>三、乡村建设行动</t>
  </si>
  <si>
    <t>1.农村基础设施
（含产业配套基础设施）</t>
  </si>
  <si>
    <t>2.人居环境整治</t>
  </si>
  <si>
    <t>3.农村公共服务</t>
  </si>
  <si>
    <t>四、易地搬迁后扶</t>
  </si>
  <si>
    <t>1.易地搬迁后扶</t>
  </si>
  <si>
    <t>五、巩固三保障成果</t>
  </si>
  <si>
    <t>1.住房</t>
  </si>
  <si>
    <t>2.教育</t>
  </si>
  <si>
    <t>3.健康</t>
  </si>
  <si>
    <t>4.综合保障</t>
  </si>
  <si>
    <t>六、乡村治理和精神文明建设</t>
  </si>
  <si>
    <t>1.乡村治理</t>
  </si>
  <si>
    <t>2.农村精神文明建设</t>
  </si>
  <si>
    <t>七、项目管理费</t>
  </si>
  <si>
    <t>八、其他</t>
  </si>
  <si>
    <r>
      <rPr>
        <sz val="28"/>
        <color theme="1"/>
        <rFont val="方正小标宋简体"/>
        <charset val="134"/>
      </rPr>
      <t>恒口示范区</t>
    </r>
    <r>
      <rPr>
        <u/>
        <sz val="28"/>
        <color theme="1"/>
        <rFont val="方正小标宋简体"/>
        <charset val="134"/>
      </rPr>
      <t xml:space="preserve"> 2025 </t>
    </r>
    <r>
      <rPr>
        <sz val="28"/>
        <color theme="1"/>
        <rFont val="方正小标宋简体"/>
        <charset val="134"/>
      </rPr>
      <t xml:space="preserve">年度巩固拓展脱贫攻坚成果同乡村振兴有效衔接项目库明细表 </t>
    </r>
  </si>
  <si>
    <t>项目名称
（自定义名称）</t>
  </si>
  <si>
    <t>项目摘要
（建设内容及规模）</t>
  </si>
  <si>
    <t>项目实施地点</t>
  </si>
  <si>
    <t>规划
年度</t>
  </si>
  <si>
    <t>主管单位</t>
  </si>
  <si>
    <t>实施单位</t>
  </si>
  <si>
    <t>项目
负责
人</t>
  </si>
  <si>
    <t>联系电话</t>
  </si>
  <si>
    <t>项目预算总投资（万元）</t>
  </si>
  <si>
    <t>项目
归属</t>
  </si>
  <si>
    <t>是否纳入年度项目实施计划</t>
  </si>
  <si>
    <t>是否“脱贫村提升工程”</t>
  </si>
  <si>
    <t>是否资产收益扶贫</t>
  </si>
  <si>
    <t>是否增加村集体收入</t>
  </si>
  <si>
    <t>是否易地搬迁后扶项目</t>
  </si>
  <si>
    <t>直接受益
脱贫户及三类户人口</t>
  </si>
  <si>
    <t>受益总人口</t>
  </si>
  <si>
    <t>联农带农机制</t>
  </si>
  <si>
    <t>绩效目标</t>
  </si>
  <si>
    <t>备注</t>
  </si>
  <si>
    <t>请勿删除</t>
  </si>
  <si>
    <t>镇/办</t>
  </si>
  <si>
    <t>村/社区</t>
  </si>
  <si>
    <t>其中：乡村振兴衔接资金</t>
  </si>
  <si>
    <t>其中：除乡村振兴衔接资金外的资金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</si>
  <si>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</si>
  <si>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</si>
  <si>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</si>
  <si>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</si>
  <si>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</si>
  <si>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</si>
  <si>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</si>
  <si>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</si>
  <si>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</si>
  <si>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</si>
  <si>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</si>
  <si>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</si>
  <si>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</si>
  <si>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</si>
  <si>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</si>
  <si>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</si>
  <si>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</si>
  <si>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</si>
  <si>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</si>
  <si>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</si>
  <si>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</si>
  <si>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</si>
  <si>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</si>
  <si>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总 计</t>
  </si>
  <si>
    <t>2020年</t>
  </si>
  <si>
    <t>2021年</t>
  </si>
  <si>
    <t>2025年发展第一产业经营主体培育提升奖补项目</t>
  </si>
  <si>
    <t>①魔芋种植主体：田间魔芋集中连片100亩以上奖励8万元，林下魔芋集中连片100亩以上奖补5万元。
②萝卜、贝贝瓜参照魔芋种植的奖补标准
③中药材种植：100亩以上奖励10万元，林下魔芋集中连片100亩以上奖补5万元。
④畜牧、渔业养殖主体：生猪存栏300头以上奖补10万元，年存栏500头以上奖补20万元；牛、羊存栏50头以上奖补5万元，100头以上奖补10万元；禽1万羽以上奖补5万元，水产养殖50亩以上奖补10万元，100亩以上奖补20万元，500亩以上奖补30万元，对特色种养殖循环产业提升改造予以奖补。
⑤特色林业种植主体：提升改造特色林果100亩以上奖补500元，发展林业养殖5000只以上奖补5万元，养蜂50箱奖补2万元，发展森林康养面积300平方米每户5万元。
⑥品牌培育：认定的特质农产品、名特优新农产品、良好农业规范认证（GAP）、有机认证的每个奖励5万元，当年新开发粮、茶、果、菜等农副产品检测达到富硒标椎，产品包装合规，有富硒标识的每个奖励1万元。
⑦供销社加社区团购加合作社建设（富硒农产品展销销售）20万元。</t>
  </si>
  <si>
    <t>恒口示范区</t>
  </si>
  <si>
    <t>2025年1月-11月</t>
  </si>
  <si>
    <t>农技中心</t>
  </si>
  <si>
    <t>龚传安</t>
  </si>
  <si>
    <t>对于发展一产且运营良好的园区，符合奖励实施方案的进行奖补，推动园区产业快速发展、增收，使园区更好的通过土地流转、带动务工、带动分红等带动农户发展的目标</t>
  </si>
  <si>
    <t>支持产业园区个数≥20个；每个园区平均每年增收≥2万元；受益总人口1100户3300人以上，其中脱贫户及三类户数400户1200人以上，土地流转、带动务工、带动分红等带动农户，每户每年平均增收3550元；受益脱贫户满意度91%以上。</t>
  </si>
  <si>
    <t>2025年脱贫户及三类户自主发展产业奖补项目</t>
  </si>
  <si>
    <t>①种植奖补：蔬菜类200元/亩，林果、中药材、桑园300元/亩，茶（桑）园500元/亩，魔芋300元/亩。
②养殖奖补：仔猪1头并育肥三个月以上500元/头，出栏肉牛1头500元/头，出栏肉羊1只200元/只，出栏禽类10只10元/只，养蚕2张50元/张，养蜂2箱200元/箱，稻田养殖400元/亩。</t>
  </si>
  <si>
    <t>对于脱贫户及三类户符合种养殖奖补条件的脱贫户及三类户进行补贴，推动自主产业发展，达到增收的目标</t>
  </si>
  <si>
    <t>脱贫户种养殖产业条件满足率100%；脱贫户获得奖补户均金额1500元以上；奖补带动农户增收平均2000元以上；受益脱贫人口2500户7000人；受益脱贫户满意度91%以上。</t>
  </si>
  <si>
    <t>2025年农业二三产融合发展奖补项目</t>
  </si>
  <si>
    <t>对恒口辖区配套建设生产车间、加工车间以及清洗、烘干、分拣加工线等完善二三产建设主体，根据实际建设规模、联农带农效益等，按照奖补办法，对符合条件的园区给予一定金额补助</t>
  </si>
  <si>
    <t>对于发展二三产融合且运营良好的园区，符合奖励实施方案的进行奖补，推动园区产业快速发展、增收，使园区更好的通过土地流转、带动务工、带动分红等带动农户发展的目标</t>
  </si>
  <si>
    <t>支持产业园区个数≥3个；每个园区平均每年增收≥5万元；受益总人口2610户6595人以上，其中脱贫户及三类户数1100户3800人以上，土地流转、带动务工、带动分红等带动农户，每户每年平均增收2550元；受益脱贫户满意度91%以上。</t>
  </si>
  <si>
    <t>2025年实施数字乡村建设壮大集体经济项目</t>
  </si>
  <si>
    <t>对辖区内16个具备实施数字乡村建设基础的村，落实数字乡村示范村创建，通过实施村集体经济宽带合作社建设，增加村集体收入</t>
  </si>
  <si>
    <t>通过村集体经济资金入股，增加集体经济收入，壮大村集体经济，通过收益分红增加脱贫人口及监测对象收入</t>
  </si>
  <si>
    <t>实施数字乡村示范村16个以上；带动受益农户400户，其中脱贫户200户；增加村集体收入14万元以上；受益农户平均每户每年增收1000元以上；受益农业主体满意度91%以上。</t>
  </si>
  <si>
    <t>2025年龙泉村壮大集体经济及面粉精深加工项目</t>
  </si>
  <si>
    <t>原废弃老村委会改建为富硒面粉精深加工厂房2000平方米</t>
  </si>
  <si>
    <t>龙泉村</t>
  </si>
  <si>
    <t>按照村集体和合作社合作投资入股经营的方式，推动村内集体经济快速壮大发展，通过带动务工、订单保价收购、土地流转等形式，达到增加农户收入的目标</t>
  </si>
  <si>
    <t>新修加工厂房2000平方米；以工代赈项目增加劳动者收入（总收入）35万元；以工代赈项目增加脱贫人口收入（总收入）7万元；项目（工程）完成及时率100%；项目（工程）验收合格率100%；受益总人口51户195人，其中脱贫人口27户107人；受益人口满意度91%以上；增加村集体收入5万元以上；受益农户及脱贫户平均每户每年增收1000元以上</t>
  </si>
  <si>
    <t>2025年南月村壮大村集体经济项目</t>
  </si>
  <si>
    <t>由合作社出资建设厂房，村集体采购茶叶深加工设备，</t>
  </si>
  <si>
    <t>南月村</t>
  </si>
  <si>
    <t>年增加村集体收入10万元以上；受益农户及脱贫户平均每户每年增收1000元以上；项目（工程）完成及时率100%；项目（工程）验收合格率100%；受益总人口60户180人，其中脱贫户及边缘户人口数20户65人；受益脱贫户及边缘户人口满意度91%；增加村集体收入5万元以上；受益农户及脱贫户平均每户每年增收1000元以上</t>
  </si>
  <si>
    <t>2025年联红村壮大村集体经济项目</t>
  </si>
  <si>
    <t>对联红村集体房屋进行改造，改建为农、文、旅融合研学服务中心约2500平方米；砌筑安全防护围墙约300米；场地硬化约2200平方米；院内基本绿化约500平方米</t>
  </si>
  <si>
    <t>联红村</t>
  </si>
  <si>
    <t>党群局</t>
  </si>
  <si>
    <t>王福友</t>
  </si>
  <si>
    <t>项目建成后资产归村集体所有，联红村集体经济合作组织通过租赁的方式，出租给经营主体，提升村集体收入。项目建成后，可以通过带动周边村民通过务工就业、保价采购农户种植农产品等方式，达到带动村民增收的目标。</t>
  </si>
  <si>
    <t>研学服务中心2500平方米；场地硬化2200平方米；项目（工程）完成及时率100%；项目（工程）验收合格率100%；受益总人口481户1741人，其中脱贫人口65户189人；增加村集体收入10万元以上；受益农户平均每户每年增收1000元以上；受益脱贫户及边缘户人口满意度90%。</t>
  </si>
  <si>
    <t>2025年恒大村壮大集体经济拐枣酒厂改造提升及酒窖建设项目</t>
  </si>
  <si>
    <t>恒大村拐枣酒厂改造提升，购买二次深加工机器设备，建设储藏酒窖100㎡。</t>
  </si>
  <si>
    <t>恒大村</t>
  </si>
  <si>
    <t>按照村集体合作社与第三方合作投资入股，第三方经营的方式，推动村内集体经济快速壮大发展，通过带动务工、农户参与经营等形式，达到增加农户收入的目标。</t>
  </si>
  <si>
    <t>建设储藏酒窖100㎡；项目完成及时率100%；项目(工程)验收合格率100%；受益总人口382户1305人，其中脱贫人口182户612人；增加村集体收入10万元以上；带动农户每年户均增收1000元；受益脱贫户及边缘户人口满意度90%。</t>
  </si>
  <si>
    <t>2025年梅子沟村壮大村集体经济康养服务中心项目</t>
  </si>
  <si>
    <t>建设梅子沟村建设村级康养服务中心，占地6亩，建设集“康、养、医、智”为一体的社会化康养民生服务产业园区，一期投资厂房建设1500平方米。</t>
  </si>
  <si>
    <t>梅子沟村</t>
  </si>
  <si>
    <t>按照村集体合作社与第三方合作投资入股，第三方经营的方式，推动村内集体经济快速壮大发展，通过带动务工、粮食蔬菜订单保价收购、土地流转等形式，达到增加农户收入的目标</t>
  </si>
  <si>
    <t>新建村级康养服务中心1500平方米；项目（工程）完成及时率100%；项目（工程）验收合格率100%；受益总人口257户835人，其中脱贫户及边缘户人口数47户117人；受益脱贫户及边缘户人口满意度91%；年增加村集体收入5万元以上；受益农户及脱贫户平均每户每年增收1000元以上；</t>
  </si>
  <si>
    <t>2025年和平社区壮大集体经济农副产品及中药材交易中心建设项目</t>
  </si>
  <si>
    <t>项目占地3500平方米，改扩建农副产品及中药材展示中心400平方米，交易中心500平方米，中药材初加工厂房1200平方米，仓储中心1100平方米。购置中药材初级加工设备及冷库、烘干房等设施。</t>
  </si>
  <si>
    <t>和平社区</t>
  </si>
  <si>
    <t>按照村集体合作社与第三方合作投资入股，第三方经营的方式，推动村内集体经济快速壮大发展，通过带动务工、订单保价收购、农户参与经营等形式，达到增加农户收入的目标</t>
  </si>
  <si>
    <t>扩建和平社区农贸市场厂房3200平方米；项目（工程）完成及时率100%；项目（工程）验收合格率100%；受益总人口52户178人，其中脱贫人口30户82人；带动农户每年户均增收1500元；受益脱贫户及边缘户人口满意度90%。</t>
  </si>
  <si>
    <t>2025年东红社区壮大村集体经济项目</t>
  </si>
  <si>
    <t>投资共建大同综合农贸市场项目，占地面积1800平方米，进行经营</t>
  </si>
  <si>
    <t>东红社区</t>
  </si>
  <si>
    <t>通过自主经营的方式推动村内集体经济快速壮大发展，增加村集体收入，通过土地流转、带动务工、收益分红等方式使农户达到增收的目标</t>
  </si>
  <si>
    <t>带动受益脱贫户及边缘户户数30户68人；带动直接受益农户68户218人；项目完成合格率100%；项目资金拨付及时率100%；村集体经济年增收2.5万元；带动农户平均增收1000元以上。</t>
  </si>
  <si>
    <t>2025年新湾村壮大村集体经济项目</t>
  </si>
  <si>
    <t>新湾村</t>
  </si>
  <si>
    <t>带动受益脱贫户及边缘户户数38户131人；带动直接受益农户46户155人；项目完成合格率100%；项目资金拨付及时率100%；村集体经济年增收2.5万元；带动农户平均增收1000元以上。</t>
  </si>
  <si>
    <t>2025年同新村壮大村集体经济项目</t>
  </si>
  <si>
    <t>同新村</t>
  </si>
  <si>
    <t>带动受益脱贫户及边缘户户数34户101人；带动直接受益农户55户196人；项目完成合格率100%；项目资金拨付及时率100%；村集体经济年增收2.5万元；带动农户平均增收1000元以上。</t>
  </si>
  <si>
    <t>2025年高剑村壮大村集体经济项目</t>
  </si>
  <si>
    <t>共建安康南站物流集散中心50亩</t>
  </si>
  <si>
    <t>高剑村</t>
  </si>
  <si>
    <t>带动受益脱贫户及边缘户户数20户49人；带动直接受益农户68户226人；项目完成合格率100%；项目资金拨付及时率100%；村集体经济年增收2.5万元；带动农户平均增收1000元以上。</t>
  </si>
  <si>
    <t>2025年云峰村壮大村集体经济项目</t>
  </si>
  <si>
    <t>云峰村</t>
  </si>
  <si>
    <t>带动受益脱贫户及边缘户户数29户58人；带动直接受益农户86户332人；项目完成合格率100%；项目资金拨付及时率100%；村集体经济年增收2.5万元；带动农户平均增收1000元以上。</t>
  </si>
  <si>
    <t>2025年窑沟村壮大村集体经济项目</t>
  </si>
  <si>
    <t>新建饲料加工厂800平方米</t>
  </si>
  <si>
    <t>窑沟村</t>
  </si>
  <si>
    <t>带动受益脱贫户及边缘户户数56户183人；带动直接受益农户83户276人；项目完成合格率100%；项目资金拨付及时率100%；村集体经济年增收2.5万元；带动农户平均增收1000元以上。</t>
  </si>
  <si>
    <t>2025年西店村壮大村集体经济项目</t>
  </si>
  <si>
    <t>新建门面房，占地160平方米，进行出租获取收益</t>
  </si>
  <si>
    <t>西店村</t>
  </si>
  <si>
    <t>带动受益脱贫户及边缘户户数19户61人；带动直接受益农户29户84人；项目完成合格率100%；项目资金拨付及时率100%；村集体经济年增收2.5万元；带动农户平均增收1000元以上。</t>
  </si>
  <si>
    <t>2025年东风村壮大村集体经济项目</t>
  </si>
  <si>
    <t>建设厂房300平方米、羊肚菌烘干设备、库房200平方米</t>
  </si>
  <si>
    <t>东风村</t>
  </si>
  <si>
    <t>带动受益脱贫户及边缘户户数26户63人；带动直接受益农户76户226人；项目完成合格率100%；项目资金拨付及时率100%；村集体经济年增收2.5万元；带动农户平均增收1000元以上。</t>
  </si>
  <si>
    <t>2025年双椿村壮大村集体经济项目</t>
  </si>
  <si>
    <t>建设设施蔬菜大棚占地50亩</t>
  </si>
  <si>
    <t>双椿村</t>
  </si>
  <si>
    <t>带动受益脱贫户及边缘户户数72户202人；带动直接受益农户121户415人；项目完成合格率100%；项目资金拨付及时率100%；村集体经济年增收2.5万元；带动农户平均增收1000元以上。</t>
  </si>
  <si>
    <t>2025年涧沟村壮大村集体经济项目</t>
  </si>
  <si>
    <t>建设冷库400平方米，进行农产品保鲜</t>
  </si>
  <si>
    <t>涧沟村</t>
  </si>
  <si>
    <t>带动受益脱贫户及边缘户户数48户172人；带动直接受益农户82户304人；项目完成合格率100%；项目资金拨付及时率100%；村集体经济年增收2.5万元；带动农户平均增收1000元以上。</t>
  </si>
  <si>
    <t>2025年邹家沟村壮大村集体经济项目</t>
  </si>
  <si>
    <t>新建设施蔬菜大棚20亩</t>
  </si>
  <si>
    <t>邹家沟村</t>
  </si>
  <si>
    <t>带动受益脱贫户及边缘户户数37户107人；带动直接受益农户87户246人；项目完成合格率100%；项目资金拨付及时率100%；村集体经济年增收2.5万元；带动农户平均增收1000元以上。</t>
  </si>
  <si>
    <t>2025年柳林村壮大村集体经济项目</t>
  </si>
  <si>
    <t>新建设施蔬菜大棚20亩，社区工厂300平方米</t>
  </si>
  <si>
    <t>柳林村</t>
  </si>
  <si>
    <t>带动受益脱贫户及边缘户户数53户155人；带动直接受益农户391户1248人；项目完成合格率100%；项目资金拨付及时率100%；村集体经济年增收2.5万元；带动农户平均增收1000元以上。</t>
  </si>
  <si>
    <t>2025年安乐社区壮大村集体经济项目</t>
  </si>
  <si>
    <t>新建门面房300平方米，用于农产品加工</t>
  </si>
  <si>
    <t>安乐社区</t>
  </si>
  <si>
    <t>带动受益脱贫户及边缘户户数43户107人；带动直接受益农户86户320人；项目完成合格率100%；项目资金拨付及时率100%；村集体经济年增收2.5万元；带动农户平均增收1000元以上。</t>
  </si>
  <si>
    <t>2025年陈家营村壮大村集体经济项目</t>
  </si>
  <si>
    <t>鸡肉菌生产厂房300平方米</t>
  </si>
  <si>
    <t>陈家营村</t>
  </si>
  <si>
    <t>带动受益脱贫户及边缘户户数47户143人；带动直接受益农户90户324人；项目完成合格率100%；项目资金拨付及时率100%；村集体经济年增收2.5万元；带动农户平均增收1000元以上。</t>
  </si>
  <si>
    <t>2025年杨家营村壮大村集体经济项目</t>
  </si>
  <si>
    <t>建设蚕桑养殖生产厂房300平方米</t>
  </si>
  <si>
    <t>杨家营村</t>
  </si>
  <si>
    <t>带动受益脱贫户及边缘户户数48户112人；带动直接受益农户63户264人；项目完成合格率100%；项目资金拨付及时率100%；村集体经济年增收2.5万元；带动农户平均增收1000元以上。</t>
  </si>
  <si>
    <t>2025年硒谷明珠魔芋种植加工产业园冷链物流建设奖补项目</t>
  </si>
  <si>
    <t>对硒谷明珠魔芋种植加工产业园自营自建农产品冷链标准化用房面积6600平方米，按照其吸纳农村低收入人口就业规模和推动地方特色产业发展效果明显程度，给与不超过项目总投资资金15%的比例给予一次性补助。</t>
  </si>
  <si>
    <t>经发局</t>
  </si>
  <si>
    <t>万凯</t>
  </si>
  <si>
    <t>对大健康魔芋种植加工产业园新建农产品冷链标准化用房面积6600平方米，给与一定金额的一次性补助。用于产业园农产品加工、储存，解决农产品滞销，通过土地流转、带动农户自主发展、就业务工、产品保价收购、促进产销对接等方式增加周边群众及脱贫户及三类户收入。</t>
  </si>
  <si>
    <t>新建冷链标准化用房面积6600平方米，项目（工程）验收合格率100%，项目（工程）完成及时率100%，受益总人口134户421人，其中脱贫户及边缘户人口数74户241人，通过土地流转、务工等方式，每人每年平均增收3850元，受益脱贫户及边缘户人口满意度91%</t>
  </si>
  <si>
    <t>2025年袁庄村研学基地采摘步道项目</t>
  </si>
  <si>
    <t>修建人行栈道1.15公里。</t>
  </si>
  <si>
    <t>袁庄村</t>
  </si>
  <si>
    <t>通过补足村内必要的基础设施，推动村内旅游业快速发展，达到更好的带动农户发展的目标</t>
  </si>
  <si>
    <t>新修采摘步道4000米；以工代赈项目增加劳动者收入（总收入）30万元；以工代赈项目增加脱贫人口收入（总收入）6万元；项目（工程）完成及时率100%；项目（工程）验收合格率100%；受益总人口310户1058人，其中脱贫人口39户110人；受益人口满意度91%以上</t>
  </si>
  <si>
    <t>2025年棋盘村肉牛养殖基地道路硬化项目</t>
  </si>
  <si>
    <t>棋盘村二组柯家梁养殖场三岔路口至牛厂道路硬化长600米，3.5米宽，厚18公分。</t>
  </si>
  <si>
    <t>棋盘村</t>
  </si>
  <si>
    <t>通过补足园区必要的基础设施，推动园区快速发展，达到园区更好的通过土地流转、带动务工、带动分红等带动农户发展的目标</t>
  </si>
  <si>
    <t>新修硬化道路600米；以工代赈项目增加劳动者收入（总收入）11.55万元；以工代赈项目增加脱贫人口收入（总收入）2.31万元；项目（工程）完成及时率100%；项目（工程）验收合格率100%；受益总人口30户108人，其中脱贫人口6户17人；受益人口满意度91%以上</t>
  </si>
  <si>
    <t>2025年马鞍村香椿产业园区道路硬化项目</t>
  </si>
  <si>
    <t>马鞍村硬化产业道路，总里程1.062公里，路面采用水泥混凝土路面，挖土方1657立方米，石方3866立方米，填方562立方米，M7.5浆砌片石挡土墙554.4立方米，路面面层4358平方米，基层4889平方米，硬路肩95.58立方米，错车道3道，C20混凝土排水329.95立方米，1-1圆管涵4道。</t>
  </si>
  <si>
    <t>马鞍村</t>
  </si>
  <si>
    <t>新修产业道路1.062公里；项目（工程）完成及时率100%；项目（工程）验收合格率100%；受益总人口310户1080人，其中脱贫人口162户522人；受益人口满意度91%以上</t>
  </si>
  <si>
    <t>2025年梅子沟村至民兴村花椒产业园及园区内部道路硬化项目</t>
  </si>
  <si>
    <t>修建梅子沟村2组至民兴村花椒产业园产业路硬化，长1.5公里，宽6米，厚18公分；浆砌石挡墙2000立方米；新建复合性油料加工坊便民桥1座（长10米，宽6米）</t>
  </si>
  <si>
    <t>新修产业路1.5公里；新修便民桥1座；项目（工程）完成及时率100%；项目（工程）验收合格率100%；受益总人口295户1030人，其中脱贫人口35户79人；受益人口满意度91%以上</t>
  </si>
  <si>
    <t>2025年发荣种植农民专业合作社贡米园区产业路项目</t>
  </si>
  <si>
    <t>李家院子路口至垱湾小学路口产业园区内产业路硬化，长2公里，宽3.5米，厚18公分</t>
  </si>
  <si>
    <t>三里社区</t>
  </si>
  <si>
    <t>新修硬化产业路2公里；项目（工程）完成及时率100%；项目（工程）验收合格率100%；受益总人口179户545人，其中脱贫人口34户116人；受益人口满意度91%以上</t>
  </si>
  <si>
    <t>2025年白鱼河村粮油种植基地道路硬化项目</t>
  </si>
  <si>
    <t>白鱼河村粮油种植基地袁世群门前至郭玉平门前产业路硬化，长470米，宽3.5米，厚18公分</t>
  </si>
  <si>
    <t>白鱼河村</t>
  </si>
  <si>
    <t>通过补足必要的基础设施，推动产业快速发展，达到更好的通过土地流转、带动务工、带动分红等带动农户发展的目标</t>
  </si>
  <si>
    <t>新修硬化产业路0.47公里；以工代赈项目增加劳动者收入（总收入）11.4万元；以工代赈项目增加脱贫人口收入（总收入）2.28万元；项目（工程）完成及时率100%；项目（工程）验收合格率100%；受益总人口379户1422人，其中脱贫人口84户262人；受益人口满意度91%以上</t>
  </si>
  <si>
    <t>2025年长行村丽阳养殖场道路硬化项目</t>
  </si>
  <si>
    <t>项目总里程1.362公里，采用水泥混凝土路面。挖土方1405立方米，石方351立方米，填方384立方米，M7.5浆砌片石挡土墙21.9立方米，路面面层5119平方米，基层5800平方米，硬路肩122.58立方米，错车道3道，C20混凝土排水217.92立方米，1-4盖板涵1道。</t>
  </si>
  <si>
    <t>长行村</t>
  </si>
  <si>
    <t>新修产业道路1.362公里；项目（工程）完成及时率100%；项目（工程）验收合格率100%；受益总人口109户407人，其中脱贫人口23户77人；受益人口满意度91%以上</t>
  </si>
  <si>
    <t>2025年和平社区粮油种植园区道路硬化项目</t>
  </si>
  <si>
    <t>和平社区盐库至陈家营村道路硬化，长0.65公里，宽5米，厚18公分</t>
  </si>
  <si>
    <t>新修硬化产业路0.65公里；以工代赈项目增加劳动者收入（总收入）15万元；以工代赈项目增加脱贫人口收入（总收入）3万元；项目（工程）完成及时率100%；项目（工程）验收合格率100%；受益总人口64户180人，其中脱贫人口29户70人；受益人口满意度91%以上</t>
  </si>
  <si>
    <t>2025年安子沟村粮油基地道路硬化项目</t>
  </si>
  <si>
    <t>主线：0.522公里、支线：0.252公里，总里程0.774 公里。路面采用水泥混凝土路面，挖土方1494立方米，石方374立方米，填方509立方米，M7.5浆砌片石挡土墙84.6立方米，路面面层3264平方米，基层3651平方米，硬路肩69.66立方米，错车道2道，C20混凝土排水185.76立方米，1-1圆管涵2道。</t>
  </si>
  <si>
    <t>安子沟村</t>
  </si>
  <si>
    <t>新修产业道路0.77公里；以工代赈项目增加劳动者收入（总收入）21.6万元；以工代赈项目增加脱贫人口收入（总收入）4.32万元；项目（工程）完成及时率100%；项目（工程）验收合格率100%；受益总人口357户1187人，其中脱贫人口61户167人；受益人口满意度91%以上</t>
  </si>
  <si>
    <t>2025年大道村稻米种植区产业硬化路项目</t>
  </si>
  <si>
    <t>大道村产业硬化路，叶国英田底至郭邦安田外坎，长250米，涵30水管8米1处，叶国发门前至马金方房西，长550米，涵100水管6米1处，胡仁奋门西至水田外边，长400米</t>
  </si>
  <si>
    <t>大道村</t>
  </si>
  <si>
    <t>新修硬化道路0.8公里；以工代赈项目增加劳动者收入（总收入）18万元；以工代赈项目增加脱贫人口收入（总收入）3.6万元；项目（工程）完成及时率100%；项目（工程）验收合格率100%；受益总人口95户239人，其中脱贫人口68户195人；受益人口满意度91%以上</t>
  </si>
  <si>
    <t>2025年棋盘村新建油茶基地水窖项目</t>
  </si>
  <si>
    <t>棋盘村十六组至十八组新建油茶基地灌溉水窖3个，60方/个，灌溉25饮水管道5公里。</t>
  </si>
  <si>
    <t>新修灌溉水窖3个；灌溉管道5公里；以工代赈项目增加劳动者收入（总收入）7.6万元；以工代赈项目增加脱贫人口收入（总收入）1.5万元；项目（工程）完成及时率100%；项目（工程）验收合格率100%；受益总人口85户292人，其中脱贫人口71户254人；受益人口满意度91%以上</t>
  </si>
  <si>
    <t>2025年南月村旅游步道安全防护设施项目</t>
  </si>
  <si>
    <t>完善旅游步道危险地段防护设施，高1.5米，长3公里</t>
  </si>
  <si>
    <t>新修旅游步道防护3公里；以工代赈项目增加劳动者收入（总收入）18万元；以工代赈项目增加脱贫人口收入（总收入）3.6万元；项目（工程）完成及时率100%；项目（工程）验收合格率100%；受益总人口35户109人，其中脱贫人口15户51人；受益人口满意度91%以上</t>
  </si>
  <si>
    <t>2025年三条岭村二组至产业园公路改建工程</t>
  </si>
  <si>
    <t>路线全长4.2公里，路基宽度5.5米，路面宽度4.5米，路面结构为沥青混凝土路面，两侧各0.5米硬化路肩</t>
  </si>
  <si>
    <t>三条岭村</t>
  </si>
  <si>
    <t>住建局
（交通局）</t>
  </si>
  <si>
    <t>黄光宇</t>
  </si>
  <si>
    <t>补足必要的基础设施短板，解决脱贫户及农户出行问题</t>
  </si>
  <si>
    <t>项目（工程）验收合格率≥100%；项目（工程）工程完成率≥100%；受益总人数318户1130人，其中脱贫户及边缘户人口数240户816人；受益脱贫户及边缘户人口满意度91%</t>
  </si>
  <si>
    <t>2025年南月村柯家梁至南山云见旅游道路建设项目</t>
  </si>
  <si>
    <t>南月村柯家梁至南山云见旅游路，路线全长4公里，路基宽度5.5米,路面宽度4.5米，两侧各0.25米路边石，3公里安防工程</t>
  </si>
  <si>
    <t>新修道路4公里；项目（工程）验收合格率100%；项目（工程）完成率100%；受益总户数830户2816人，其中脱贫户163户417人；受益脱贫户及边缘户人口满意度91%</t>
  </si>
  <si>
    <t>2025年梦林花椒园产业道路改建项目</t>
  </si>
  <si>
    <t>梅子铺大桥至梦林花椒园道路改建，路线全长6公里，路基宽度5.5米,路面宽度5米</t>
  </si>
  <si>
    <t>谢牌沟村</t>
  </si>
  <si>
    <t>新修道路6公里；项目（工程）验收合格率≥100%；项目（工程）工程完成率≥100%；受益总人数483户1733人，其中脱贫户及边缘户人口数165户539人；受益脱贫户及边缘户人口满意度91%</t>
  </si>
  <si>
    <t>2025年民兴村花椒产业园道路硬化项目</t>
  </si>
  <si>
    <t>从颜学刚门前至甘点华门前新建2.2公里硬化路，宽3.5米、厚18公分。使用砂石、水泥等原材料，混凝土铺设，路面养护。在道路沿线设置交通安全标志、标线、警示桩等安全设施。</t>
  </si>
  <si>
    <t>民兴村</t>
  </si>
  <si>
    <t>新修道路2.2公里；项目（工程）验收合格率≥100%；项目（工程）工程完成率≥100%；受益总人数43户163人，其中脱贫户及边缘户人口数14户58人；受益脱贫户及边缘户人口满意度91%</t>
  </si>
  <si>
    <t>2025年双椿村雨帽岭农场基础设施提升项目</t>
  </si>
  <si>
    <t>修建园区采摘步道长1500米，宽1.5米，厚0.15米，修复蓄水池1口200立方米。</t>
  </si>
  <si>
    <t>修建步道1500米；修建水窖1口；项目增加劳动者收入（总收入）12万元；项目增加脱贫人口收入（总收入）2.4万元；受益农户62户152人，其中脱贫人口10户32人；受益人口满意度91%以上。</t>
  </si>
  <si>
    <t>2025年老湾村宏花养殖产业路硬化工程</t>
  </si>
  <si>
    <t>羊场-吴发成门前长600米产业路硬化，硬化路面宽4米，厚0.18米</t>
  </si>
  <si>
    <t>老湾村</t>
  </si>
  <si>
    <t>硬化产业道路600米；项目增加劳动者收入（总收入）12万元；项目增加脱贫人口收入（总收入）2.4万元；受益农户43户81人，其中脱贫人口20户48人；受益人口满意度91%以上。</t>
  </si>
  <si>
    <t>2025年奎星村粮油种植区水毁修复项目</t>
  </si>
  <si>
    <t>奎星村4、5、6组水毁石坎修复，共8处，每处平均长度200米，高3.5米，宽1米</t>
  </si>
  <si>
    <t>奎星村</t>
  </si>
  <si>
    <t>修复水毁石坎2000米；项目增加劳动者收入（总收入）9万元；项目增加脱贫人口收入（总收入）1.8万元；受益农户49户165人，其中脱贫人口17户53人；受益人口满意度91%以上。</t>
  </si>
  <si>
    <t>2025年杨家营村粮油种植区产业道路项目</t>
  </si>
  <si>
    <t>新修种植产业道路1公里，宽3.5米</t>
  </si>
  <si>
    <t>新修道路1公里；项目增加劳动者收入（总收入）12万元；项目增加脱贫人口收入（总收入）2.4万元；受益农户125户453人，其中脱贫人口48户129人；受益人口满意度91%以上。</t>
  </si>
  <si>
    <t>2025年袁庄村休闲农业与乡村旅游道路建设项目</t>
  </si>
  <si>
    <t>新修袁庄村稻梦时光露营基地至棋盘村连荣建门前沥青旅游路，长500米，宽6.5米；安装太阳能路灯40盏</t>
  </si>
  <si>
    <t>通过补足集体经济必要的基础设施，推动村内产业快速发展，达到更好的通过保价订单收购、带动务工、带动分红等方式带动农户增收的目标</t>
  </si>
  <si>
    <t>新修沥青道路500米；新修太阳能路灯40盏；以工代赈项目增加劳动者收入（总收入）54万元；以工代赈项目增加脱贫人口收入（总收入）10.8万元；项目（工程）完成及时率100%；项目（工程）验收合格率100%；受益总人口92户307人，其中脱贫户及边缘户35户90人；受益脱贫户及边缘户人口满意度91%</t>
  </si>
  <si>
    <t>2025年黄营村渔旅融合产业道路建设项目</t>
  </si>
  <si>
    <t>渔业园区（黄营村5-6组）修建产业道路共8公里，其中主路长3公里、宽6米，厚30公分；辅路长5公里、宽4米，厚30公分。</t>
  </si>
  <si>
    <t>黄营村</t>
  </si>
  <si>
    <t>通过补充提升园区基础建设，加快园区建设升级，达到园区带动周边群众就业、土地流转、分红等目标</t>
  </si>
  <si>
    <t>项目建设产业道路8公里；项目（工程）完成及时率100%；项目（工程）验收合格率100%；受益农户135户572人，其中脱贫人口46户169人；受益人口满意度95%以上.</t>
  </si>
  <si>
    <t>2025年黄营村渔旅融合池塘改造提升项目</t>
  </si>
  <si>
    <t>改造提升鱼塘共45口430亩；硬化塘坎及护坡80亩，厚10公分。</t>
  </si>
  <si>
    <t>项目改造提升池塘45口；硬化塘坎及护坡80亩；项目（工程）完成及时率100%；项目（工程）验收合格率100%；受益农户96户364人，其中脱贫人口39户138人；受益人口满意度95%以上.</t>
  </si>
  <si>
    <t>2025年黄营村水产养殖产业园区抽水项目</t>
  </si>
  <si>
    <t>大口井1座，引水管道1516米(主管道1251米、支管道265米）。附属设施；管理房1座、闸阀井3座，消力池44座。</t>
  </si>
  <si>
    <t>社管局</t>
  </si>
  <si>
    <t>戚开满</t>
  </si>
  <si>
    <t>新修大口井1座，引水管道1516m(主管道1251m、支管道265m）。附属设施；管理房1座、闸阀井3座，消力池44座，以工代赈项目增加劳动者收入（总收入）9.1万元；以工代赈项目增加脱贫人口收入（总收入）1.8万元；项目（工程）完成及时率100%；项目（工程）验收合格率100%；受益总人口314户1124人，其中脱贫人口48户157人；受益人口满意度91%以上。</t>
  </si>
  <si>
    <t>2025年月坝村三、四组农田灌溉配套设施项目</t>
  </si>
  <si>
    <t>主要建设内容：取水机井2口，深约16米，直径1.2米；井房2间约20平方米；灌溉渠道约200米。</t>
  </si>
  <si>
    <t>月坝村</t>
  </si>
  <si>
    <t>建成后资产归村集体所有，通过补齐必要的灌溉设施，可有效解决150亩农田灌溉问题，确保农作物稳产增收，持续推动农业综合效益。同时通过大户流转经营，带动农户人均增收300元以上，受益农户96户342人，其中脱贫户及三类户16户47人。</t>
  </si>
  <si>
    <t>新建取水机井2口，井房2间，渠道200米，带动农户96户342人，其中脱贫户及三类户 16户47人，受益人口满意度＞92%以上</t>
  </si>
  <si>
    <t>2025年三合村魔芋产业园区灌溉水渠修复项目</t>
  </si>
  <si>
    <t>修复灌溉渠2条，总长1117米（0.5*0.5矩形混凝土渠道，采用C20砼浇筑，渠壁和底板厚为0.1米）</t>
  </si>
  <si>
    <t>三合村</t>
  </si>
  <si>
    <t>新修灌溉渠1117米；以工代赈项目增加劳动者收入（总收入）6万元；以工代赈项目增加脱贫人口收入（总收入）1.2万元；项目（工程）完成及时率100%；项目（工程）验收合格率100%；受益总人口98户312人，其中脱贫人口23户82人；受益人口满意度91%以上</t>
  </si>
  <si>
    <t>2025年袁庄村露天营地蓄水池项目</t>
  </si>
  <si>
    <t>修建露天营地30立方蓄水池1处，铺设DN32引水管道2163.54米。</t>
  </si>
  <si>
    <t>修建蓄水池1处；新修引水管道800米；以工代赈项目增加劳动者收入（总收入）6万元；以工代赈项目增加脱贫人口收入（总收入）1.2万元；项目（工程）完成及时率100%；项目（工程）验收合格率100%；受益总人口208户625人，其中脱贫人口20户67人；受益人口满意度91%以上</t>
  </si>
  <si>
    <t>2025年庙湾村水产养殖园区渠道维修加固项目</t>
  </si>
  <si>
    <t>渠道清淤900米，硬化渠道底板800米，内径3*2米箱涵涵3座，硬化道路132.74米（路面宽4.5米）</t>
  </si>
  <si>
    <t>庙湾村</t>
  </si>
  <si>
    <t>新修硬化道路132.74米；维修、加固渠道800米；项目（工程）完成及时率100%；项目（工程）验收合格率100%；受益总人口245户751人，其中脱贫人口45户122人；受益人口满意度91%以上</t>
  </si>
  <si>
    <t>2025年大道村柿子、稻米种植区堰塘、堰渠维修加固项目</t>
  </si>
  <si>
    <t>堰塘维修加固2口，渠道维修加固532.27米（0.5*0.5矩形混凝土渠道，采用C20砼浇筑，渠壁和底板厚为0.1米）</t>
  </si>
  <si>
    <t>堰塘维修加固2口；以工代赈项目增加劳动者收入（总收入）16.8万元；以工代赈项目增加脱贫人口收入（总收入）3.36万元；项目（工程）完成及时率100%；项目（工程）验收合格率100%；受益总人口40户130人，其中脱贫人口27户78人；受益人口满意度91%以上</t>
  </si>
  <si>
    <t>2025年老湾村粮油种植区灌溉项目</t>
  </si>
  <si>
    <t>维修加固堰塘1口，修建100立方米蓄水池1个，修建配套管网3.11公里，其中引水DN90管430米，配水DN90管道320米，D63管道2360米.</t>
  </si>
  <si>
    <t>维修加固堰塘1口；修建蓄水池1个；修建配套管网3.11公里；以工代赈项目增加劳动者收入（总收入）21.9万元；以工代赈项目增加脱贫人口收入（总收入）4.38万元；项目（工程）完成及时率100%；项目（工程）验收合格率100%；受益总人口114户423人，其中脱贫人口20户84人；受益人口满意度91%以上</t>
  </si>
  <si>
    <t>2025年杨庄社区水稻种植区灌溉项目</t>
  </si>
  <si>
    <t>杨庄社区2组堰塘维修加固1口</t>
  </si>
  <si>
    <t>杨庄社区</t>
  </si>
  <si>
    <t>维修加固堰塘1口；以工代赈项目增加劳动者收入（总收入）10.5万元；以工代赈项目增加脱贫人口收入（总收入）2.1万元；项目（工程）完成及时率100%；项目（工程）验收合格率100%；受益总人口58户221人，其中脱贫人口34户92人；受益人口满意度91%以上</t>
  </si>
  <si>
    <t>2025年安乐社区无花果产业园区上坝至下坝产业灌溉渠道修复项目</t>
  </si>
  <si>
    <t>修复灌溉渠道2条，共计2245.78米。</t>
  </si>
  <si>
    <t>修复灌溉渠2245.78米；以工代赈项目增加劳动者收入（总收入）11.4万元；以工代赈项目增加脱贫人口收入（总收入）2.28万元；项目（工程）完成及时率100%；项目（工程）验收合格率100%；受益总人口53户154人，其中脱贫人口43户109人；受益人口满意度91%以上</t>
  </si>
  <si>
    <t>2025年冯湾村陕西康恒艾创农业科技有限公司灌溉设施项目</t>
  </si>
  <si>
    <t>敷设DN90（1.25米Pa）引水管道7185米</t>
  </si>
  <si>
    <t>冯湾村</t>
  </si>
  <si>
    <t>新修引水管道7185米；以工代赈项目增加劳动者收入（总收入）27万元；以工代赈项目增加脱贫人口收入（总收入）5.4万元；项目（工程）完成及时率100%；项目（工程）验收合格率100%；受益总人口243户672人，其中脱贫人口50户186人；受益人口满意度91%以上</t>
  </si>
  <si>
    <t>2025年光荣村苗木种植基地堰塘维修加固项目</t>
  </si>
  <si>
    <t>光荣村堰塘维修加固2口，渠道维修加固230米（0.5*0.5矩形混凝土渠道，采用C20砼浇筑，渠壁和底板厚为0.1米）</t>
  </si>
  <si>
    <t>光荣村</t>
  </si>
  <si>
    <t>维修加固堰塘2口；以工代赈项目增加劳动者收入（总收入）22.5万元；以工代赈项目增加脱贫人口收入（总收入）4.5万元；项目（工程）完成及时率100%；项目（工程）验收合格率100%；受益总人口358户1136人，其中脱贫人口60户209人；受益人口满意度91%以上</t>
  </si>
  <si>
    <t>2025年三条岭村种养殖基地大堰水毁修复项目</t>
  </si>
  <si>
    <t>三条岭村大堰水毁修复长45米，渠宽1米、渠高1米，浆砌石300立方米。</t>
  </si>
  <si>
    <t>通过修复水毁大堰补足种养殖基地必要的基础设施，推动基地快速发展，达到基地更好的通过土地流转、带动务工、带动分红等带动农户发展的目标</t>
  </si>
  <si>
    <t>修复水毁大堰45米；浆砌石300方；以工代赈项目增加劳动者收入（总收入）3万元；以工代赈项目增加脱贫人口收入（总收入）0.6万元；项目（工程）完成及时率100%；项目（工程）验收合格率100%；受益总人口52户184人，其中脱贫人口21户69人；受益人口满意度91%以上</t>
  </si>
  <si>
    <t>2025年袁庄村粮油种植基地配套设施项目</t>
  </si>
  <si>
    <t>袁庄村五组陈家沟堰塘维修、加固2口，堰塘清淤6000立方米,浆砌石坎800立方米；灌溉水渠维修、加固300米，宽0.6米，高0.8米</t>
  </si>
  <si>
    <t>维修加固堰塘2口；维修灌溉渠道300米；以工代赈项目增加劳动者收入（总收入）13.5万元；以工代赈项目增加脱贫人口收入（总收入）2.7万元；项目（工程）完成及时率100%；项目（工程）验收合格率100%；受益总人口31户117人，其中脱贫人口15户43人；受益人口满意度91%以上</t>
  </si>
  <si>
    <t>2025年夹河村堰塘改、扩建项目</t>
  </si>
  <si>
    <t>对夹河村内5口堰塘进行改/扩建</t>
  </si>
  <si>
    <t>夹河村</t>
  </si>
  <si>
    <t>改/扩建堰塘5口；以工代赈项目增加劳动者收入（总收入）7.5万元；以工代赈项目增加脱贫人口收入（总收入）1.5万元；项目（工程）完成及时率100%；项目（工程）验收合格率100%；受益总人口323户1060人，其中脱贫人口144户530人；受益人口满意度91%以上</t>
  </si>
  <si>
    <t>2025年李家坝村产业灌溉修复项目工程</t>
  </si>
  <si>
    <t>李家坝村灌溉渠道修复工程，上段148.18米，其中李家坝社区段右岸60.09米，左岸88.09米，下段289.11米，其中右岸157.02米，左岸132.09米。M7.5浆砌石挡墙。</t>
  </si>
  <si>
    <t>李家坝村</t>
  </si>
  <si>
    <t>灌溉渠道修复437米；以工代赈项目增加劳动者收入（总收入）6.6万元；以工代赈项目增加脱贫人口收入（总收入）3.3万元；项目（工程）完成及时率100%；项目（工程）验收合格率100%；受益总人口218户830人，其中脱贫人口31户108人；受益人口满意度91%以上。</t>
  </si>
  <si>
    <t>2025年水利村粮油种植区灌溉堰塘维修、加固项目</t>
  </si>
  <si>
    <t>水利村4组灌溉堰塘维修、加固1口（8亩）；铺设引水管网4公里，ϕ110；小型拦河坝1处，宽5米，高3米，厚1米</t>
  </si>
  <si>
    <t>水利村</t>
  </si>
  <si>
    <t>加固堰塘1口；铺设管网4公里；建设拦水坝1处；项目增加劳动者收入（总收入）6万元；项目增加脱贫人口收入（总收入）0.9万元；受益农户120户429人，其中脱贫人口46户158人；受益人口满意度91%以上。</t>
  </si>
  <si>
    <t>2025年唐家湾村粮油种植区灌溉渠道修复项目</t>
  </si>
  <si>
    <t>唐家湾村6、7、8、9组灌溉渠修复，长1000米、宽0.8米、高0.6米</t>
  </si>
  <si>
    <t>唐家湾村</t>
  </si>
  <si>
    <t>修复灌溉渠1000m；项目增加劳动者收入（总收入）7.5万元；项目增加脱贫人口收入（总收入）1.5万元；受益农户152户522人，其中脱贫人口38户131人；受益人口满意度91%以上。</t>
  </si>
  <si>
    <t>2025年民七村种植区灌溉渠道修复项目</t>
  </si>
  <si>
    <t>民七村灌溉渠修复，长5000米，宽0.8米，高0.6米</t>
  </si>
  <si>
    <t>民七村</t>
  </si>
  <si>
    <t>修复灌溉渠5000米；项目增加劳动者收入（总收入）21万元；项目增加脱贫人口收入（总收入）4万元；受益农户58户175人，其中脱贫人口18户55人；受益人口满意度91%以上。</t>
  </si>
  <si>
    <t>2025年王家台村亚热带水果示范园蓄水池改扩建项目</t>
  </si>
  <si>
    <t>扩建蓄水池1座600平方米，蓄水1000立方米，以及配套管道等设施。</t>
  </si>
  <si>
    <t>王家台村</t>
  </si>
  <si>
    <t>扩建蓄水池1座；项目增加劳动者收入（总收入）9万元；项目增加脱贫人口收入（总收入）1.8万元；受益农户16户45人，其中脱贫人口6户15人；受益人口满意度91%以上。</t>
  </si>
  <si>
    <t>2025年杨家营村堰塘种植区修复项目</t>
  </si>
  <si>
    <t>杨家营村7、9、10组堰塘维修加固1口；维修渠道，长1公里，宽0.5米，高0.5米</t>
  </si>
  <si>
    <t>维修加固堰塘1口；新修产业灌溉渠道长度2公里项目，验收合格率100%，工程完成及时率100%， 受益脱贫户129人，工程设计使用年限受10年。受益脱贫户及边缘户人口满意度90%</t>
  </si>
  <si>
    <t>2025年唐岭村一组粮油种植区灌溉渠道修复项目</t>
  </si>
  <si>
    <t>灌溉渠修复，长度1.8公里、宽0.6米、高0.8米</t>
  </si>
  <si>
    <t>唐岭村</t>
  </si>
  <si>
    <t>灌溉渠修复1800米；项目增加劳动者收入（总收入）16.2万元；项目增加脱贫人口收入（总收入）3.2万元；受益农户68户236人，其中脱贫人口17户71人；受益人口满意度91%以上。</t>
  </si>
  <si>
    <t>2025年云峰村粮菜种植区扩建水渠堰塘项目</t>
  </si>
  <si>
    <t>云峰村修复水渠1.6公里，宽0.6米，高0.6米</t>
  </si>
  <si>
    <t>通过补足园区必要的基础设施，提升产业灌溉条件，推动产业快速发展，通过土地流转、带动务工、带动分红等带动农户发展的目标</t>
  </si>
  <si>
    <t>改造堰塘7口；修复水渠1600m；项目增加劳动者收入（总收入）15万元；项目增加脱贫人口收入（总收入）3万元；受益农户38户130人，其中脱贫人口13户45人；受益人口满意度91%以上。</t>
  </si>
  <si>
    <t>2025年窑沟村正硒鸡场提升项目</t>
  </si>
  <si>
    <t>新修取水机井1口，深约16米，直径1.2米；井房1间约20平方米；灌溉渠道约200米；30立方米贮水窖1处</t>
  </si>
  <si>
    <t>新修取水机井1口；新修水窖1处；项目增加劳动者收入（总收入）12万元；项目增加脱贫人口收入（总收入）2.4万元；受益农户20户81人，其中脱贫人口10户37人；受益人口满意度91%以上。</t>
  </si>
  <si>
    <t>2025年清泉村粮油种植区库塘加固提升改造项目</t>
  </si>
  <si>
    <t>堰塘维修加固2口，砌筑浆砌石重力挡墙，长35米，高5米，顶宽1.0米，底宽2.6米</t>
  </si>
  <si>
    <t>清泉村</t>
  </si>
  <si>
    <t>堰塘维修加固2口；项目增加劳动者收入（总收入）7.5万元；项目增加脱贫人口收入（总收入）1.5万元；受益农户33户103人，其中脱贫人口16户66人；受益人口满意度91%以上。</t>
  </si>
  <si>
    <t>2025年产业园区贷款贴息项目</t>
  </si>
  <si>
    <t>对产业园区，联农带农在10户以上发挥效益好的园区贷款，按照《恒口示范区产业园区贷款贴息实施方案》进行贴息；贴息金额为贷款利息的90%。</t>
  </si>
  <si>
    <t>对于有银行贷款的园区符合贴息管理办法的进行贴息，推动园区产业快速发展、增收，使园区更好的通过土地流转、带动务工、带动分红等带动农户发展的目标</t>
  </si>
  <si>
    <t>支持产业园区贷款贴息个数8个以上；贴息产业园区每个平均每年增收3万元以上；受益总人口150户462人，其中脱贫户及三类户数75户209人，土地流转、带动务工、带动分红等带动农户，每户每年平均增收3850元；受益脱贫户满意度90%以上</t>
  </si>
  <si>
    <t>2025年脱贫人口小额信贷贷款贴息</t>
  </si>
  <si>
    <t>为669户2887万元小额贷款进行贴息</t>
  </si>
  <si>
    <t>对于脱贫户及三类户符合“小额信贷”贴息条件的贷款户进行贴息，推动自主产业发展，达到增收的目标</t>
  </si>
  <si>
    <t>脱贫户贷款申请满足率100%；脱贫户获得贷款金额4161.55万元；带动增加脱贫户经济收入（总收入）户均3000元以上；小额贷款还款率99%以上；小额信贷贴息利率100%；受益脱贫户数669户；受益脱贫户满意度91%</t>
  </si>
  <si>
    <t>2025年互助资金协会占用费补贴</t>
  </si>
  <si>
    <t>为193户脱贫户250万元扶贫互助协会贷款，按照收取占用费进行补贴。</t>
  </si>
  <si>
    <t>对于脱贫户及三类户符合“互助协会”占用费补贴条件的贷款户进行占用费补贴，推动自主产业发展，达到增收的目标</t>
  </si>
  <si>
    <t>脱贫户贷款申请满足率100%；脱贫户获得贷款金额482.5万元；扶贫互助协会还款率99%以上；受益脱贫户数193户；受益脱贫户满意度92%</t>
  </si>
  <si>
    <t>2025年恒口示范区脱贫户及监测户外出务工交通补贴项目</t>
  </si>
  <si>
    <t>根据《关于切实做好脱贫攻坚过度期就业帮扶工作的通知》要求，实施2025年辖区脱贫及“三类户”家庭成员劳动力外出务工交通费补贴，对9088户外出务工的脱贫户及监测户劳动力进行交通补贴，按照跨省500元、省内市外300元、市内区外200元的标准</t>
  </si>
  <si>
    <t>创业就业办</t>
  </si>
  <si>
    <t>张正军</t>
  </si>
  <si>
    <t>通过对外出务工脱贫劳动力交通补贴，推动辖区脱贫劳动力产业就业发展，达到增收目标。</t>
  </si>
  <si>
    <t>资金在规定时间内下达率100%；补贴资金在规定时间内支付到位率100%；脱贫劳动力就业人数9088户14066人；零就业家庭帮扶率85%；受益脱贫人口数9088户14066人；受益脱贫人口满意度91%；</t>
  </si>
  <si>
    <t>2025年脱贫劳动力职业技能培训项目</t>
  </si>
  <si>
    <t>根据《关于切实做好脱贫攻坚过度期就业帮扶工作的通知》要求，2025年对辖区有培训意愿的脱贫劳动力开展职业技能培训约500人</t>
  </si>
  <si>
    <t>通过对有资质的培训机构进行补贴，为辖区脱贫劳动力增强自身技能，学一技之长，以达到家庭增收的目标。</t>
  </si>
  <si>
    <t>资金在规定时间内下达率100%；补贴资金在规定时间内支付到位率100%；脱贫劳动力就业人数500人以上；零就业家庭帮扶率90%；受益脱贫人口数500人以上；★受益脱贫人口满意度91%以上；</t>
  </si>
  <si>
    <t>2025年易地搬迁社区公益性岗位补贴</t>
  </si>
  <si>
    <t>根据《恒口示范区2022年易地搬迁社区开发公益性岗位的通知》要求，预计对辖区内2025年27个易地搬迁社区166名公益性岗位进行补贴，其中安置点特设保洁、治安巡逻公益性岗位为75名，补贴标准为每人每月600元，易地搬迁社区专职5名，补贴标准为每人每月1400元，易地搬迁社区保洁员公益岗86名，补贴标准为每人每800元，2025年将使用资金145万元，加之2024年预借2025年该项目资金40万元，故2025年该项目需要资金为185万元。</t>
  </si>
  <si>
    <t>通过公益性岗位的聘用，推动辖区搬迁社区群众尽快融入搬迁社区，以筑牢有劳动力易地搬迁家庭户至少一人稳就业的目标。</t>
  </si>
  <si>
    <t>资金在规定时间内下达率100%；补贴资金在规定时间内支付到位率100%；脱贫劳动力就业人数166人以上；零就业家庭帮扶率90%；受益脱贫人口数166人以上；★受益脱贫人口满意度91%以上；</t>
  </si>
  <si>
    <t>白鱼河村实用性村庄规划</t>
  </si>
  <si>
    <t>乡级行政区域的村庄布点，村庄的选址位置、性质、规模和发展方向，村庄的交通、供水、供电、 邮电 、商业、绿化等生产和生活服务设施的配置。</t>
  </si>
  <si>
    <t>自然资源局</t>
  </si>
  <si>
    <t>张杰</t>
  </si>
  <si>
    <t>通过规划，明确村庄定位目标，可以更好地配置资源，布局产业发展，合理利用空间，使得乡村既保持了传统文化的底蕴，又能适应现代社会的发展需求。</t>
  </si>
  <si>
    <t>为了进一步强化乡村振兴战略的具体落实效果，促进产业发展，促进和带动农民增收，强化规划引领作用，引导村庄发展，从而实现美丽宜居乡村建设。</t>
  </si>
  <si>
    <t>蔡垭村实用性村庄规划</t>
  </si>
  <si>
    <t>菜垭村</t>
  </si>
  <si>
    <t>盘龙村实用性村庄规划</t>
  </si>
  <si>
    <t>盘龙村</t>
  </si>
  <si>
    <t>华洲村实用性村庄规划</t>
  </si>
  <si>
    <t>华洲村</t>
  </si>
  <si>
    <t>江沟社区实用性村庄规划</t>
  </si>
  <si>
    <t>江沟社区</t>
  </si>
  <si>
    <t>2025年余岭村通村、通组道路建设项目</t>
  </si>
  <si>
    <t>项目总里程1.206公里，采用水泥混凝土路面。挖土方1447立方米，填方142立方米，M7.5浆砌片石挡土墙177.3立方米，路面面层3298平方米，基层3466平方米，硬路肩30.24立方米，C20混凝土排水2.2立方米，换填开山石渣60立方米。d500钢筋混凝土排水管238米，圆形混凝土雨水检查井7个。</t>
  </si>
  <si>
    <t>余岭村</t>
  </si>
  <si>
    <t>新修硬化道路1.2公里；以工代赈项目增加劳动者收入（总收入）22.5万元；以工代赈项目增加脱贫人口收入（总收入）4.5万元；项目（工程）完成及时率100%；项目（工程）验收合格率100%；受益总人口289户841人，其中脱贫人口129户397人；受益人口满意度91%以上</t>
  </si>
  <si>
    <t>2025年新合村一组通组路硬化项目</t>
  </si>
  <si>
    <t>新合村一组常住人口30户以上通组路硬化，长200米，宽3.5米，厚18公分</t>
  </si>
  <si>
    <t>新合村</t>
  </si>
  <si>
    <t>新修硬化道路200米；以工代赈项目增加劳动者收入（总收入）4.5万元；以工代赈项目增加脱贫人口收入（总收入）0.9万元；项目（工程）完成及时率100%；项目（工程）验收合格率100%；受益总人口97户326人，其中脱贫人口51户164人；受益人口满意度91%以上</t>
  </si>
  <si>
    <t>2025年三合村基础设施水毁修复及便民桥建设项目</t>
  </si>
  <si>
    <t>村主干道水毁修复浆砌石800立方米；路面修复300平方米</t>
  </si>
  <si>
    <t>修复浆砌石800立方米；修复路面300平方米；以工代赈项目增加劳动者收入（总收入）12万元；以工代赈项目增加脱贫人口收入（总收入）2.4万元；项目（工程）完成及时率100%；项目（工程）验收合格率100%；受益总人口132户460人，其中脱贫人口49户145人；受益人口满意度91%以上</t>
  </si>
  <si>
    <t>2025年南月村村主干道水毁道路修复项目</t>
  </si>
  <si>
    <t>1、修复路基垮塌6处（郭诗军门前，张彩云房屋西侧，晏吉锋门前，沈兰根门前，毛古洞处，张先富房后）。
2、浆砌石1100立方米，路面损毁修复220平方米。</t>
  </si>
  <si>
    <t>修复浆砌石1100立方米；修复损毁路面220平方米；以工代赈项目增加劳动者收入（总收入）16.2万元；以工代赈项目增加脱贫人口收入（总收入）3.24万元；项目（工程）完成及时率100%；项目（工程）验收合格率100%；受益总人口167户569人，其中脱贫人口63户220人；受益人口满意度91%以上</t>
  </si>
  <si>
    <t>2025年三里社区拦水坝、路面、灌溉渠道水毁修复项目</t>
  </si>
  <si>
    <t>新修拦水坝1座、渠维修加固835.36米</t>
  </si>
  <si>
    <t>新修拦水坝1座；维修、加固渠道835.36米；新修桥梁高1座；以工代赈项目增加劳动者收入（总收入）12.9万元；以工代赈项目增加脱贫人口收入（总收入）2.58万元；项目（工程）完成及时率100%；项目（工程）验收合格率100%；受益总人口151户499人，其中脱贫人口31户87人；受益人口满意度91%以上</t>
  </si>
  <si>
    <t>2025年恒叶公路至冯湾村委会道路改建项目</t>
  </si>
  <si>
    <t>路线全长0.8公里，路基宽度4.5米,路面宽度4米</t>
  </si>
  <si>
    <t>恒口镇</t>
  </si>
  <si>
    <t>项目（工程）验收合格率≥100%；项目（工程）工程完成率≥100%；受益总人数348户1252人，其中脱贫户及边缘户人口数90户314人；受益脱贫户及边缘户人口满意度91%</t>
  </si>
  <si>
    <t>2025年长行村道路水毁修复工程</t>
  </si>
  <si>
    <t>修复路面1.2公里、浆砌挡墙520立方米、清理塌方2200立方米</t>
  </si>
  <si>
    <t>项目（工程）验收合格率≥100%；项目（工程）工程完成率≥100%；受益总人数324户986人，其中脱贫户及边缘户人口数165户864人；受益脱贫户及边缘户人口满意度91%</t>
  </si>
  <si>
    <t>2025年大坡村、大道村道路水毁修复工程</t>
  </si>
  <si>
    <t>修复路基200平方米、路面0.64公里、桥梁30延米，涵洞26米、浆砌挡墙8708立方米，C20片石混凝土727立方米，波形护栏504米、清理塌方6050立方米</t>
  </si>
  <si>
    <t>大坡村</t>
  </si>
  <si>
    <t>项目（工程）验收合格率≥100%；项目（工程）工程完成率≥100%；受益总人数507户1650人，其中脱贫户及边缘户人口数167户683人；受益脱贫户及边缘户人口满意度91%</t>
  </si>
  <si>
    <t>2025年姜沟村敬老院门前水毁修复</t>
  </si>
  <si>
    <t>C15片石混凝土417立方米</t>
  </si>
  <si>
    <t>姜沟村</t>
  </si>
  <si>
    <t>项目（工程）验收合格率≥100%；项目（工程）工程完成率≥100%；受益总人数309户1123人，其中脱贫户及边缘户人口数153户469人；受益脱贫户及边缘户人口满意度91%</t>
  </si>
  <si>
    <t>2025年新合村道路水毁修复工程</t>
  </si>
  <si>
    <t>路基路面修复0.2公里，挡墙700立方米、涵洞1道</t>
  </si>
  <si>
    <t>项目（工程）验收合格率≥100%；项目（工程）工程完成率≥100%；受益总人数777户2519人，其中脱贫户及边缘户人口数231户726人；受益脱贫户及边缘户人口满意度91%</t>
  </si>
  <si>
    <t>2025年大坡村三组白杨树林至杨湾道路硬化项目</t>
  </si>
  <si>
    <t>路线全长1.8公里，路基宽度4.5米,路面宽度4米</t>
  </si>
  <si>
    <t>项目（工程）验收合格率≥100%；项目（工程）工程完成率≥100%；受益总人数37户142人，其中脱贫户及边缘户人口数8户21人；受益脱贫户及边缘户人口满意度91%</t>
  </si>
  <si>
    <t>2025年长胜村道路水毁修复项目</t>
  </si>
  <si>
    <t>长胜村水毁修复涵洞，长12米，宽4.5米，高3.5米；修复便民桥1座，长10米，宽4米，高3米</t>
  </si>
  <si>
    <t>长胜村</t>
  </si>
  <si>
    <t>补足长胜村的基础设施，为全村脱贫户巩固脱贫攻坚成果，持续增加农民收入，推动长胜村经济发展助力乡村振兴，推进美丽乡村建设步伐</t>
  </si>
  <si>
    <t>修复涵洞12米；修复便民桥1座；项目增加劳动者收入（总收入）10.5万元；项目增加脱贫人口收入（总收入）2.1万元；受益农户29户120人，其中脱贫人口9户39人；受益人口满意度91%以上。</t>
  </si>
  <si>
    <t>2025年恒口示范区干田村安全饮水巩固提升工程</t>
  </si>
  <si>
    <t>修建1座消毒房，1座配电房，安装1套消毒设备，1口水源井加固，更换水泵2台，抽水管道100米。</t>
  </si>
  <si>
    <t>干田村</t>
  </si>
  <si>
    <t>通过对饮水工程进行巩固提升，提高群众供水保障率和供水质量</t>
  </si>
  <si>
    <t>修建1座消毒房，1座配电房，安装1套消毒设备，1口水源井加固，更换水泵2台，抽水管道100m；项目（工程）完成及时率100%；项目（工程）验收合格率100%；受益总人口126户386人，其中脱贫人口74户246人；受益人口满意度91%以上。</t>
  </si>
  <si>
    <t>2025年恒口示范区唐家湾村安全饮水巩固提升工程</t>
  </si>
  <si>
    <t>13-14、18组供水点拦河坝、集水井加固，新建消毒房1座（配备消毒设备1套），11组供水点新建集水井1口，购安蓄水罐1个，新建消毒房1座（配备消毒设备1套），铺设管道5000米。</t>
  </si>
  <si>
    <t>新建消毒房2座（配备消毒设备2套），集水井1口，购安蓄水罐1个，铺设管道5000米；项目（工程）完成及时率100%；项目（工程）验收合格率100%；受益总人口63户188人，其中脱贫人口63户88人；受益人口满意度91%以上。</t>
  </si>
  <si>
    <t>2025年恒口示范区鱼姐村七、八组安全饮水巩固提升工程</t>
  </si>
  <si>
    <t>新建集水井1口，蓄水池1座，消毒房1座（配备消毒设备1套），铺设输配水管道2200米。</t>
  </si>
  <si>
    <t>鱼姐村</t>
  </si>
  <si>
    <t>新建集水井1口，蓄水池1座，消毒房1座（配备消毒设备1套），铺设输配水管道2200米；项目（工程）完成及时率100%；项目（工程）验收合格率100%；受益总人口45户167人，其中脱贫人口33户142人；受益人口满意度91%以上。</t>
  </si>
  <si>
    <t>2025年恒口示范区行政村安全饮水巩固提升工程</t>
  </si>
  <si>
    <t>1-5、11-14组修建拦河坝1座，集水井1口，蓄水池1座，更换管道300米，混凝土包裹管道1000米，管道埋深2000米。</t>
  </si>
  <si>
    <t>行政村</t>
  </si>
  <si>
    <t>修建拦河坝1座，集水井1口，蓄水池1座，更换管道300米，混凝土包裹管道1000米，管道埋深2000米；项目（工程）完成及时率100%；项目（工程）验收合格率100%；受益总人口142户449人，其中脱贫人口64户156人；受益人口满意度91%以上。</t>
  </si>
  <si>
    <t>2025年恒口示范区水利村四、七组安全饮水巩固提升工程</t>
  </si>
  <si>
    <t>新建集水井1口，加固改造取水口1处、混凝土管道包裹30米，新建30立方米蓄水池1座，安装消毒设备1套，更换管道4800米。</t>
  </si>
  <si>
    <t>新建集水井1口，加固改造取水口1处、混凝土管道包裹30m，新建30m³蓄水池1座，安装消毒设备1套，更换管道4800米；项目（工程）完成及时率100%；项目（工程）验收合格率100%；受益总人口126户441人，其中脱贫人口20户70人；受益人口满意度91%以上。</t>
  </si>
  <si>
    <t>2025年恒口示范区黄营村安全饮水巩固提升工程</t>
  </si>
  <si>
    <t>更换配水管道10000米，消毒设备1套。</t>
  </si>
  <si>
    <t>更换配水管道10000米，消毒设备1套；项目（工程）完成及时率100%；项目（工程）验收合格率100%；受益总人口312户1125人，其中脱贫人口48户157人；受益人口满意度91%以上。</t>
  </si>
  <si>
    <t>2025年恒口示范区新湾村五组安全饮水巩固提升工程</t>
  </si>
  <si>
    <t>新建集水井1口，配电房1座，更换消毒设备1套，铺设输配水管道2300米。</t>
  </si>
  <si>
    <t>新建集水井1口，配电房1座，更换消毒设备1套，铺设输配水管道2300米；项目（工程）完成及时率100%；项目（工程）验收合格率100%；受益总人口302户1039人，其中脱贫人口30户99人；受益人口满意度91%以上。</t>
  </si>
  <si>
    <t>2025年恒口示范区龙泉村输水管道及入户配套工程</t>
  </si>
  <si>
    <t>铺设输水管道2270米，入户管道5040米</t>
  </si>
  <si>
    <t>铺设输水及入户管道7310m，更换入户水表504块（远传微信充值）；项目（工程）完成及时率100%；项目（工程）验收合格率100%；受益总人口504户2070人，其中脱贫人口47户136人；受益人口满意度91%以上。</t>
  </si>
  <si>
    <t>2025年恒口示范区双青村1-3组安全饮水巩固提升工程</t>
  </si>
  <si>
    <t>新建集水井1口，蓄水池1座，消毒房1座（配备消毒设备1套），铺设输配水管道2000米。</t>
  </si>
  <si>
    <t>双青村</t>
  </si>
  <si>
    <t>新建集水井1口，蓄水池1座，消毒房1座（配备消毒设备1套），铺设输配水管道2000米；项目（工程）完成及时率100%；项目（工程）验收合格率100%；受益总人口137户461人，其中脱贫人口32户90人；受益人口满意度91%以上。</t>
  </si>
  <si>
    <t>2025年恒口示范区大坡村11组安全饮水巩固提升工程</t>
  </si>
  <si>
    <t>新建水源井2口，蓄水池2座，消毒房2座（配备消毒设备2套），铺设输配水管道12000米。</t>
  </si>
  <si>
    <t>新建水源井2口，蓄水池2座，消毒房2座（配备消毒设备2套），铺设输配水管道12000m；项目（工程）完成及时率100%；项目（工程）验收合格率100%；受益总人口39户143人，其中脱贫人口18户64人；受益人口满意度91%以上。</t>
  </si>
  <si>
    <t>2025年恒口示范区云峰村安全饮水巩固提升工程</t>
  </si>
  <si>
    <t>铺设输配水管道6000米。</t>
  </si>
  <si>
    <t>铺设输配水管道6000m；安全饮水巩固提升村1个；项目（工程）完成及时率100%；项目（工程）验收合格率100%；受益总人口377户1302人，其中脱贫人口32户68人；受益人口满意度91%以上。</t>
  </si>
  <si>
    <t>2025年恒口示范区联红村安全饮水巩固提升工程</t>
  </si>
  <si>
    <t>新建机井1口，蓄水池1座，配电房1座，消毒房1座（配备消毒设备1套），铺设输配水管道12000米。</t>
  </si>
  <si>
    <t>新建机井1口，蓄水池1座，配电房1座，消毒房1座（配备消毒设备1套），铺设输配水管道12000m；安全饮水巩固提升村1个；项目（工程）完成及时率100%；项目（工程）验收合格率100%；受益总人口444户1601人，其中脱贫人口61户180人；受益人口满意度91%以上。</t>
  </si>
  <si>
    <t>2025年余岭村村容村貌提升项目</t>
  </si>
  <si>
    <t>安装路灯100盏，主干道绿化0.6公里，打造庭院经济50户以上</t>
  </si>
  <si>
    <t>实施人居环境整治及村容村貌提升改造，改善农村生产生活环境，使更多的人留在当地助力当地发展，为后期实施乡村振兴做好铺垫</t>
  </si>
  <si>
    <t>提升改善村容村貌创建村1个；以工代赈项目增加劳动者收入（总收入）15万元；以工代赈项目增加脱贫人口收入（总收入）3万元；项目（工程）完成及时率100%；项目（工程）验收合格率100%；受益总人口71户226人，其中脱贫人口25户91人；受益人口满意度91%以上</t>
  </si>
  <si>
    <t>2025年王家台村村容村貌提升项目</t>
  </si>
  <si>
    <t>安装村内道路路灯60盏；村内主道路修复0.45公里；新建栽植果树120株；建设小菜园2000平方米。</t>
  </si>
  <si>
    <t>提升改善村容村貌创建村1个；以工代赈项目增加劳动者收入（总收入）30万元；以工代赈项目增加脱贫人口收入（总收入）6万元；项目（工程）完成及时率100%；项目（工程）验收合格率100%；受益总人口486户1735人，其中脱贫人口40户110人；受益人口满意度91%以上</t>
  </si>
  <si>
    <t>2025年姜沟村村容村貌改造提升项目</t>
  </si>
  <si>
    <t>姜沟村美化道路200米，人行步道200米，绿化200平方米，栽植果树40株，村内环境整治</t>
  </si>
  <si>
    <t>提升改善村容村貌创建村1个；以工代赈项目增加劳动者收入（总收入）12万元；以工代赈项目增加脱贫人口收入（总收入）2.4万元；项目（工程）完成及时率100%；项目（工程）验收合格率100%；受益总人口102户326人，其中脱贫人口50户163人；受益人口满意度91%以上</t>
  </si>
  <si>
    <t>2025年棋盘村村容村貌提升项目</t>
  </si>
  <si>
    <t>棋盘村连家院子至朱家湾道路两侧栽植油茶树2000珠，新修花带15个，长10米、高50公分、宽1米。亮化路灯25盏，庭院经济林果栽植蜂糖李300株，桃树300株。杏树100株，棋盘村部安置点修建花带美化工程，新建花带长600米、高30公分、宽1米。打造小菜园24户</t>
  </si>
  <si>
    <t>通过村容村貌提升，全面提升农村环境质量，实现村庄整洁，环境优美，生态宜居，提高群众幸福感和满意度。</t>
  </si>
  <si>
    <t>提升改善村容村貌创建村1个；以工代赈项目增加劳动者收入（总收入）9万元；以工代赈项目增加脱贫人口收入（总收入）1.8万元；项目（工程）完成及时率100%；项目（工程）验收合格率100%；受益总人口45户151人，其中脱贫人口24户102人；受益人口满意度91%以上</t>
  </si>
  <si>
    <t>2025年月河村村容村貌提升改造项目</t>
  </si>
  <si>
    <t>月河村（一、二组，产业园大道至陈发勇门前）村主干道绿化建设，长1公里，23户庭院经济示范区改造提升；新建硬化场地201平方米，公共厕所1个20平方米</t>
  </si>
  <si>
    <t>月河村</t>
  </si>
  <si>
    <t>提升改善村容村貌创建村1个；以工代赈项目增加劳动者收入（总收入）35万元；以工代赈项目增加脱贫人口收入（总收入）7万元；项目（工程）完成及时率100%；项目（工程）验收合格率100%；受益总人口78户312人，其中脱贫人口29户116人；受益人口满意度91%以上</t>
  </si>
  <si>
    <t>2025年南月村村容村貌提升项目</t>
  </si>
  <si>
    <t>村主干道两侧绿化，栽种红叶石楠2000珠；安装太阳能路灯25盏，庭院经济打造42户，建设经济林果栽植蜂糖李300株，桃树300株，杏树100株</t>
  </si>
  <si>
    <t>提升改善村容村貌创建村1个；以工代赈项目增加劳动者收入（总收入）9万元；以工代赈项目增加脱贫人口收入（总收入）1.8万元；项目（工程）完成及时率100%；项目（工程）验收合格率100%；受益总人口70户235人，其中脱贫人口31户104人；受益人口满意度91%以上</t>
  </si>
  <si>
    <t>2025年梅子沟村区域性村容村貌提升改造项目</t>
  </si>
  <si>
    <t>1、老国道与月坝村接壤道路改造100米，补修路肩100米，绿化200平方米，栽种绿植20株。2、梅子沟村1组至三组张本长门口补修路肩500米，边沟300米，种植花草200平方米；3、庭院改造20户，新建小菜园120平方米
，安装路灯40盏</t>
  </si>
  <si>
    <t>实施人居环境整治及村容村貌提升改造，改善农村生产生活环境，吸引人员返乡就业发展，为后期实施乡村振兴做好铺垫；美化村口人居环境并消除安全风险，解决本村人就近务工增收，提升人生活环境</t>
  </si>
  <si>
    <t>提升改善村容村貌创建村1个；以工代赈项目增加劳动者收入（总收入）15万元；以工代赈项目增加脱贫人口收入（总收入）3万元；项目（工程）完成及时率100%；项目（工程）验收合格率100%；受益总人口157户535人，其中脱贫人口47户117人；受益人口满意度91%以上</t>
  </si>
  <si>
    <t>2025年夹河村人居环境整治提升项目</t>
  </si>
  <si>
    <t>人居环境整治提升42户，道路护坎建设3.5公里，安装路灯100盏。</t>
  </si>
  <si>
    <t>提升改善村容村貌创建村1个；以工代赈项目增加劳动者收入（总收入）15万元；以工代赈项目增加脱贫人口收入（总收入）3万元；项目（工程）完成及时率100%；项目（工程）验收合格率100%；受益总人口323户1060人，其中脱贫人口144户530人；受益人口满意度91%以上</t>
  </si>
  <si>
    <t>2025年冯湾村村容村貌提升工程</t>
  </si>
  <si>
    <t>村道路绿化长3000米：桂花树100株，红叶石楠5000株，香樟50株，雪松50株；村庄农户庭院绿化110户；一至五组道路亮化长7000米，安装路灯100盏。</t>
  </si>
  <si>
    <t>村容村貌提升村落1处；以工代赈项目增加劳动者收入（总收入）15万元；以工代赈项目增加脱贫人口收入（总收入）3万元；项目（工程）完成及时率100%；项目（工程）验收合格率100%；受益总人口376户1252人，其中脱贫人口85户306人；受益脱贫户及边缘户人口满意度91%</t>
  </si>
  <si>
    <t>2025年联红村村容村貌改造提升项目</t>
  </si>
  <si>
    <t>联红村过境白鱼河两岸及老桥至月河交汇处（316国道南北各纵深300米），长约1200米；九组老路至叶家沟约200米，栽柳树480棵，树围0.1米,草皮1400平方米种花若干株；安装太阳能路灯30盏。</t>
  </si>
  <si>
    <t>村容村貌提升村落1处；以工代赈项目增加劳动者收入（总收入）15万元；以工代赈项目增加脱贫人口收入（总收入）3万元；项目（工程）完成及时率100%；项目（工程）验收合格率100%；受益总人口481户1741人，其中脱贫人口65户189人；受益脱贫户及边缘户人口满意度91%</t>
  </si>
  <si>
    <t>2025年黄营村村容村貌改造提升项目</t>
  </si>
  <si>
    <t>集中居住示范街区道路绿化3000米：种植紫薇树560株；集中居住示范街区道路亮化安装路灯200盏。</t>
  </si>
  <si>
    <t>村容村貌提升村落1处；以工代赈项目增加劳动者收入（总收入）15万元；以工代赈项目增加脱贫人口收入（总收入）3万元；项目（工程）完成及时率100%；项目（工程）验收合格率100%；受益总人口314户1125人，其中脱贫人口48户175人；受益脱贫户及边缘户人口满意度92%</t>
  </si>
  <si>
    <t>2025年鲁家村村容村貌改造提升项目</t>
  </si>
  <si>
    <t>鲁家村500农户房前绿化：万年青10000株；主干道栽种苗木花卉：月季花5000株。</t>
  </si>
  <si>
    <t>鲁家村</t>
  </si>
  <si>
    <t>村容村貌提升村落1处；以工代赈项目增加劳动者收入（总收入）15万元；以工代赈项目增加脱贫人口收入（总收入）3万元；项目（工程）完成及时率100%；项目（工程）验收合格率100%；受益总人口52户162人，其中脱贫人口23户73人；受益脱贫户及边缘户人口满意度91%</t>
  </si>
  <si>
    <t>2025年唐家湾村村容村貌改造提升项目</t>
  </si>
  <si>
    <t>村囗至8组大道两旁绿化，长约2500米。绿化工程：草坪200平方米，绿化带400平方米，桂花30株，香樟10株，雪松10株，红叶石楠50株，月季300盆，铁树20株。</t>
  </si>
  <si>
    <t>村容村貌提升村落1处；以工代赈项目增加劳动者收入（总收入）15万元；以工代赈项目增加脱贫人口收入（总收入）3万元；项目（工程）完成及时率100%；项目（工程）验收合格率100%；受益总人口739户2542人，其中脱贫人口300户942人；受益脱贫户及边缘户人口满意度91%</t>
  </si>
  <si>
    <t>2025年江沟社区村容村貌改造提升项目</t>
  </si>
  <si>
    <t>江沟社区主干道道路绿化：苏铁25株，红花檵木球200株，红梅800株，桂花45株，石楠球300株，紫薇150株，马家柚88株，雪松60株，广玉兰40株，柳树60株，香樟树10株，樱花34株，红叶碧桃10株；百日菊3500平方米，南天竹450平方米，毛杜鹃471平方米，黄杨2400平方米，红花檵木331平方米，红叶石楠400平方米，小叶女贞380平方米，海桐苗356平方米。</t>
  </si>
  <si>
    <t>村容村貌提升村落1处；以工代赈项目增加劳动者收入（总收入）30万元；以工代赈项目增加脱贫人口收入（总收入）6万元；项目（工程）完成及时率100%；项目（工程）验收合格率100%；受益总人口631户2072人，其中脱贫人口56户189人；受益脱贫户及边缘户人口满意度91%</t>
  </si>
  <si>
    <t>2025年恒大村村容村貌改造提升项目</t>
  </si>
  <si>
    <t>村主干道和通组道路亮化1500米安装路灯300盏，道路两侧进行绿化</t>
  </si>
  <si>
    <t>村容村貌提升村落1处；以工代赈项目增加劳动者收入（总收入）15万元；以工代赈项目增加脱贫人口收入（总收入）3万元；项目（工程）完成及时率100%；项目（工程）验收合格率100%；受益总人口382户1305人，其中脱贫人口152户489人；受益脱贫户及边缘户人口满意度91%</t>
  </si>
  <si>
    <t>2025年白鱼河村村容村貌改造提升项目</t>
  </si>
  <si>
    <t>全村区域内道路亮化1300米安装260盏路灯；村庄公共植被绿化1500平方米；全村区域内配备垃圾分类箱10套。</t>
  </si>
  <si>
    <t>村容村貌提升村落1处；以工代赈项目增加劳动者收入（总收入）15万元；以工代赈项目增加脱贫人口收入（总收入）3万元；项目（工程）完成及时率100%；项目（工程）验收合格率100%；受益总人口409户1418人，其中脱贫人口75户221人；受益脱贫户及边缘户人口满意度91%</t>
  </si>
  <si>
    <t>2025年菜垭村村容村貌改造提升项目</t>
  </si>
  <si>
    <t>1、清理白鱼河菜垭段河道两岸环境卫生，实施菜垭村一组至十组主干道路亮化工程，总长2000米，安装80盏路灯；菜垭村一组至十组主干道路东西两边2000米绿化，种植风景树（樱花）500株。</t>
  </si>
  <si>
    <t>村容村貌提升村落1处；以工代赈项目增加劳动者收入（总收入）15万元；以工代赈项目增加脱贫人口收入（总收入）3万元；项目（工程）完成及时率100%；项目（工程）验收合格率100%；受益总人口296户1030人，其中脱贫人口45户125人；受益脱贫户及边缘户人口满意度91%</t>
  </si>
  <si>
    <t>2025年老湾村村容村貌改造提升项目</t>
  </si>
  <si>
    <t>1.对村主干道路、通组路、集中居住区，安装太阳能路灯140盏；对七组从王有文坟前至六组草堰底渠道维修加固，长800米，宽0.5米，高0.6米</t>
  </si>
  <si>
    <t>村容村貌提升村落1处；以工代赈项目增加劳动者收入（总收入）15万元；以工代赈项目增加脱贫人口收入（总收入）3万元；项目（工程）完成及时率100%；项目（工程）验收合格率100%；受益总人口453户1583人，其中脱贫人口128户425人；受益脱贫户及边缘户人口满意度91%</t>
  </si>
  <si>
    <t>2025年民七村村容村貌改造提升项目</t>
  </si>
  <si>
    <t>民七村一组至八组安装120盏路灯；通村主干道绿化1000米：张湾路口至月河快速干道栽种绿植140株。</t>
  </si>
  <si>
    <t>村容村貌提升村落1处；以工代赈项目增加劳动者收入（总收入）9万元；以工代赈项目增加脱贫人口收入（总收入）1.8万元；项目（工程）完成及时率100%；项目（工程）验收合格率100%；受益总人口588户1755人，其中脱贫人口84户258人；受益脱贫户及边缘户人口满意度91%</t>
  </si>
  <si>
    <t>2025年三合村村容村貌提升项目</t>
  </si>
  <si>
    <t>恒紫路1.5公里处村路口至三合村1组更换、按照太阳能路灯78盏，公共服务场地植绿267平方米。</t>
  </si>
  <si>
    <t>村容村貌提升村落1处；以工代赈项目增加劳动者收入（总收入）9万元；以工代赈项目增加脱贫人口收入（总收入）1.8万元；项目（工程）完成及时率100%；项目（工程）验收合格率100%；受益总人口561户2119人，其中脱贫人口222户741人；受益脱贫户及边缘户人口满意度91%</t>
  </si>
  <si>
    <t>2025年滨水宜居易地搬迁社区配套设施建设项目</t>
  </si>
  <si>
    <t>新建易地搬迁人口密集区停车棚3处，总面积260平方米；硬化道路180米，宽4米，厚0.18米；场地硬化730平方米</t>
  </si>
  <si>
    <t>滨水宜居社区</t>
  </si>
  <si>
    <t>补足易地搬迁配套基础设施，提升易地搬迁群众生产生活条件，确保搬迁群众“搬得出，稳得住”</t>
  </si>
  <si>
    <t>新建停车棚260平方米；道路硬化180米；场地硬化730平方米；以工代赈项目增加劳动者收入（总收入）10.8万元；以工代赈项目增加脱贫人口收入（总收入）2.16万元；项目（工程）完成及时率100%；工程（工程）验收合格率100%；受益总人口624户2107人，其中脱贫人口316户1072人；受益人口满意度91%.</t>
  </si>
  <si>
    <t>2025年格林社区易地搬迁社区配套设施建设项目</t>
  </si>
  <si>
    <t>硬化道路400米，宽5米，厚0.18米；场地硬化2000平方米；绿化面积405平方米，栽植绿化苗木共500株；修建排水管沟长800米，宽0.4米，深0.4米；安装太阳能路灯15盏。</t>
  </si>
  <si>
    <t>格林社区</t>
  </si>
  <si>
    <t>新建硬化道路400米；绿化面积405平方米；场地硬化2000平方米；以工代赈项目增加劳动者收入（总收入）23.4万元；以工代赈项目增加脱贫人口收入（总收入）4.68万元；项目（工程）完成及时率100%；工程（工程）验收合格率100%；受益总人口762户2770人，其中脱贫人口618户2320人；受益人口满意度91%.</t>
  </si>
  <si>
    <t>2025年恒大新天地易地搬迁社区配套设施建设项目</t>
  </si>
  <si>
    <t>修建场地硬化362平方米；配套绿化124平方米，栽植绿化苗木共1184株；安装太阳能路灯10盏。</t>
  </si>
  <si>
    <t>恒大新天地社区</t>
  </si>
  <si>
    <t>修建场地硬化362平方米；配套绿化124平方米；以工代赈项目增加劳动者收入（总收入）6万元；以工代赈项目增加脱贫人口收入（总收入）1.2万元；项目（工程）完成及时率100%；工程（工程）验收合格率100%；受益总人口1121户3841人，其中脱贫人口166户594人；受益人口满意度91%.</t>
  </si>
  <si>
    <t>2025年凤凰社区易地搬迁社区配套设施建设项目</t>
  </si>
  <si>
    <t>新建易地搬迁社区人口密集区公厕1座，建筑面积80平方米；绿化200平方米，栽植绿化苗木共530株；安装太阳能路灯40盏，以及配套设施设备。</t>
  </si>
  <si>
    <t>凤凰社区</t>
  </si>
  <si>
    <t>新修公厕1座；绿化200平方米；以工代赈项目增加劳动者收入（总收入）18万元；以工代赈项目增加脱贫人口收入（总收入）3.6万元；项目（工程）完成及时率100%；工程（工程）验收合格率100%；受益总人口1431户25320人，其中脱贫人口418户1809人；受益人口满意度91%.</t>
  </si>
  <si>
    <t>2025年三里社区易地搬迁社区配套设施建设项目</t>
  </si>
  <si>
    <t>修建浆砌石挡墙一处，长150米，底宽1.5米，高3米；共563平方米。</t>
  </si>
  <si>
    <t>修建浆砌石挡墙563平方米；以工代赈项目增加劳动者收入（总收入）9万元；以工代赈项目增加脱贫人口收入（总收入）1.8万元；项目（工程）完成及时率100%；工程（工程）验收合格率100%；受益总人口73户253人，其中脱贫人口42户136人；受益人口满意度91%.</t>
  </si>
  <si>
    <t>2025年雷河社区易地搬迁社区配套设施建设项目</t>
  </si>
  <si>
    <t>改造排水渠道900米，路面道路长900米，宽3.5米，厚18公分</t>
  </si>
  <si>
    <t>雷河社区</t>
  </si>
  <si>
    <t>该项目的实施将改善社区群众生产生活环境，提升社区1548户5940人公共服务需求。项目按照推广以工代赈方式实施，劳务报酬发放占比为30%，预计发放劳务报酬16.5万元，预计带动12人就业。</t>
  </si>
  <si>
    <t>改造排水渠道900米；路面道路长900米；以工代赈项目增加劳动者收入（总收入）16.5万元；以工代赈项目增加脱贫人口收入（总收入）3.3万元；项目完成及时率100%；工程验收合格率100%；受益总人口1548户5940人，其中脱贫人口612户2700人；群众满意度95%。</t>
  </si>
  <si>
    <t>2025年“雨露计划”补助项目</t>
  </si>
  <si>
    <t>扶持脱贫户700名中高职子女上学补助，每名学生每年资助3000元</t>
  </si>
  <si>
    <t>对于脱贫户及三类户符合“雨露计划”补助条件的上学子女进行补助</t>
  </si>
  <si>
    <t>资助脱贫户子女人数700人以上；脱贫户子女生均资助标准，3000元/学年；资助经费及时发放率100%；受助学生满意度90%以上</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</si>
</sst>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_ "/>
  </numFmts>
  <fonts count="38">
    <font>
      <sz val="11"/>
      <color theme="1"/>
      <name val="等线"/>
      <charset val="134"/>
      <scheme val="minor"/>
    </font>
    <font>
      <sz val="12"/>
      <color theme="1"/>
      <name val="黑体"/>
      <charset val="134"/>
    </font>
    <font>
      <sz val="12"/>
      <color theme="1"/>
      <name val="仿宋"/>
      <charset val="134"/>
    </font>
    <font>
      <sz val="12"/>
      <color theme="1"/>
      <name val="Arial"/>
      <charset val="134"/>
    </font>
    <font>
      <sz val="28"/>
      <color theme="1"/>
      <name val="方正小标宋简体"/>
      <charset val="134"/>
    </font>
    <font>
      <sz val="14"/>
      <color theme="1"/>
      <name val="仿宋"/>
      <charset val="134"/>
    </font>
    <font>
      <sz val="12"/>
      <color theme="1"/>
      <name val="宋体"/>
      <charset val="134"/>
    </font>
    <font>
      <sz val="12"/>
      <color theme="1"/>
      <name val="仿宋_GB2312"/>
      <charset val="134"/>
    </font>
    <font>
      <sz val="10"/>
      <color theme="1"/>
      <name val="黑体"/>
      <charset val="134"/>
    </font>
    <font>
      <b/>
      <sz val="11"/>
      <color theme="1"/>
      <name val="等线"/>
      <charset val="134"/>
      <scheme val="minor"/>
    </font>
    <font>
      <sz val="18"/>
      <color theme="1"/>
      <name val="方正小标宋简体"/>
      <charset val="134"/>
    </font>
    <font>
      <sz val="20"/>
      <color theme="1"/>
      <name val="方正小标宋简体"/>
      <charset val="134"/>
    </font>
    <font>
      <sz val="10"/>
      <color theme="1"/>
      <name val="仿宋"/>
      <charset val="134"/>
    </font>
    <font>
      <b/>
      <sz val="10"/>
      <name val="仿宋"/>
      <charset val="134"/>
    </font>
    <font>
      <b/>
      <sz val="10"/>
      <color theme="1"/>
      <name val="仿宋"/>
      <charset val="134"/>
    </font>
    <font>
      <sz val="10"/>
      <name val="仿宋"/>
      <charset val="134"/>
    </font>
    <font>
      <sz val="11"/>
      <color theme="0"/>
      <name val="等线"/>
      <charset val="0"/>
      <scheme val="minor"/>
    </font>
    <font>
      <sz val="12"/>
      <name val="宋体"/>
      <charset val="134"/>
    </font>
    <font>
      <sz val="11"/>
      <color theme="1"/>
      <name val="等线"/>
      <charset val="0"/>
      <scheme val="minor"/>
    </font>
    <font>
      <b/>
      <sz val="13"/>
      <color theme="3"/>
      <name val="等线"/>
      <charset val="134"/>
      <scheme val="minor"/>
    </font>
    <font>
      <sz val="11"/>
      <color rgb="FF9C0006"/>
      <name val="等线"/>
      <charset val="0"/>
      <scheme val="minor"/>
    </font>
    <font>
      <sz val="11"/>
      <color rgb="FF3F3F76"/>
      <name val="等线"/>
      <charset val="0"/>
      <scheme val="minor"/>
    </font>
    <font>
      <u/>
      <sz val="11"/>
      <color rgb="FF0000FF"/>
      <name val="等线"/>
      <charset val="0"/>
      <scheme val="minor"/>
    </font>
    <font>
      <u/>
      <sz val="11"/>
      <color rgb="FF800080"/>
      <name val="等线"/>
      <charset val="0"/>
      <scheme val="minor"/>
    </font>
    <font>
      <sz val="11"/>
      <color rgb="FF9C6500"/>
      <name val="等线"/>
      <charset val="0"/>
      <scheme val="minor"/>
    </font>
    <font>
      <b/>
      <sz val="11"/>
      <color theme="3"/>
      <name val="等线"/>
      <charset val="134"/>
      <scheme val="minor"/>
    </font>
    <font>
      <b/>
      <sz val="11"/>
      <color rgb="FF3F3F3F"/>
      <name val="等线"/>
      <charset val="0"/>
      <scheme val="minor"/>
    </font>
    <font>
      <sz val="11"/>
      <color rgb="FFFF0000"/>
      <name val="等线"/>
      <charset val="0"/>
      <scheme val="minor"/>
    </font>
    <font>
      <b/>
      <sz val="11"/>
      <color rgb="FFFA7D00"/>
      <name val="等线"/>
      <charset val="0"/>
      <scheme val="minor"/>
    </font>
    <font>
      <b/>
      <sz val="18"/>
      <color theme="3"/>
      <name val="等线"/>
      <charset val="134"/>
      <scheme val="minor"/>
    </font>
    <font>
      <b/>
      <sz val="11"/>
      <color theme="1"/>
      <name val="等线"/>
      <charset val="0"/>
      <scheme val="minor"/>
    </font>
    <font>
      <b/>
      <sz val="11"/>
      <color rgb="FFFFFFFF"/>
      <name val="等线"/>
      <charset val="0"/>
      <scheme val="minor"/>
    </font>
    <font>
      <i/>
      <sz val="11"/>
      <color rgb="FF7F7F7F"/>
      <name val="等线"/>
      <charset val="0"/>
      <scheme val="minor"/>
    </font>
    <font>
      <sz val="11"/>
      <color rgb="FF006100"/>
      <name val="等线"/>
      <charset val="0"/>
      <scheme val="minor"/>
    </font>
    <font>
      <sz val="11"/>
      <color rgb="FFFA7D00"/>
      <name val="等线"/>
      <charset val="0"/>
      <scheme val="minor"/>
    </font>
    <font>
      <b/>
      <sz val="15"/>
      <color theme="3"/>
      <name val="等线"/>
      <charset val="134"/>
      <scheme val="minor"/>
    </font>
    <font>
      <u/>
      <sz val="28"/>
      <color theme="1"/>
      <name val="方正小标宋简体"/>
      <charset val="134"/>
    </font>
    <font>
      <u/>
      <sz val="18"/>
      <color theme="1"/>
      <name val="方正小标宋简体"/>
      <charset val="134"/>
    </font>
  </fonts>
  <fills count="33">
    <fill>
      <patternFill patternType="none"/>
    </fill>
    <fill>
      <patternFill patternType="gray125"/>
    </fill>
    <fill>
      <patternFill patternType="solid">
        <fgColor theme="9"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5"/>
        <bgColor indexed="64"/>
      </patternFill>
    </fill>
    <fill>
      <patternFill patternType="solid">
        <fgColor rgb="FFA5A5A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7" borderId="0" applyNumberFormat="0" applyBorder="0" applyAlignment="0" applyProtection="0">
      <alignment vertical="center"/>
    </xf>
    <xf numFmtId="0" fontId="21" fillId="11"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6" borderId="14" applyNumberFormat="0" applyFont="0" applyAlignment="0" applyProtection="0">
      <alignment vertical="center"/>
    </xf>
    <xf numFmtId="0" fontId="16" fillId="18" borderId="0" applyNumberFormat="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12" applyNumberFormat="0" applyFill="0" applyAlignment="0" applyProtection="0">
      <alignment vertical="center"/>
    </xf>
    <xf numFmtId="0" fontId="19" fillId="0" borderId="12" applyNumberFormat="0" applyFill="0" applyAlignment="0" applyProtection="0">
      <alignment vertical="center"/>
    </xf>
    <xf numFmtId="0" fontId="16" fillId="22" borderId="0" applyNumberFormat="0" applyBorder="0" applyAlignment="0" applyProtection="0">
      <alignment vertical="center"/>
    </xf>
    <xf numFmtId="0" fontId="25" fillId="0" borderId="15" applyNumberFormat="0" applyFill="0" applyAlignment="0" applyProtection="0">
      <alignment vertical="center"/>
    </xf>
    <xf numFmtId="0" fontId="16" fillId="27" borderId="0" applyNumberFormat="0" applyBorder="0" applyAlignment="0" applyProtection="0">
      <alignment vertical="center"/>
    </xf>
    <xf numFmtId="0" fontId="26" fillId="21" borderId="16" applyNumberFormat="0" applyAlignment="0" applyProtection="0">
      <alignment vertical="center"/>
    </xf>
    <xf numFmtId="0" fontId="28" fillId="21" borderId="13" applyNumberFormat="0" applyAlignment="0" applyProtection="0">
      <alignment vertical="center"/>
    </xf>
    <xf numFmtId="0" fontId="31" fillId="24" borderId="18" applyNumberFormat="0" applyAlignment="0" applyProtection="0">
      <alignment vertical="center"/>
    </xf>
    <xf numFmtId="0" fontId="18" fillId="14" borderId="0" applyNumberFormat="0" applyBorder="0" applyAlignment="0" applyProtection="0">
      <alignment vertical="center"/>
    </xf>
    <xf numFmtId="0" fontId="16" fillId="23" borderId="0" applyNumberFormat="0" applyBorder="0" applyAlignment="0" applyProtection="0">
      <alignment vertical="center"/>
    </xf>
    <xf numFmtId="0" fontId="34" fillId="0" borderId="19" applyNumberFormat="0" applyFill="0" applyAlignment="0" applyProtection="0">
      <alignment vertical="center"/>
    </xf>
    <xf numFmtId="0" fontId="30" fillId="0" borderId="17" applyNumberFormat="0" applyFill="0" applyAlignment="0" applyProtection="0">
      <alignment vertical="center"/>
    </xf>
    <xf numFmtId="0" fontId="33" fillId="26" borderId="0" applyNumberFormat="0" applyBorder="0" applyAlignment="0" applyProtection="0">
      <alignment vertical="center"/>
    </xf>
    <xf numFmtId="0" fontId="24" fillId="17" borderId="0" applyNumberFormat="0" applyBorder="0" applyAlignment="0" applyProtection="0">
      <alignment vertical="center"/>
    </xf>
    <xf numFmtId="0" fontId="18" fillId="6" borderId="0" applyNumberFormat="0" applyBorder="0" applyAlignment="0" applyProtection="0">
      <alignment vertical="center"/>
    </xf>
    <xf numFmtId="0" fontId="16" fillId="19" borderId="0" applyNumberFormat="0" applyBorder="0" applyAlignment="0" applyProtection="0">
      <alignment vertical="center"/>
    </xf>
    <xf numFmtId="0" fontId="18" fillId="10" borderId="0" applyNumberFormat="0" applyBorder="0" applyAlignment="0" applyProtection="0">
      <alignment vertical="center"/>
    </xf>
    <xf numFmtId="0" fontId="18" fillId="20" borderId="0" applyNumberFormat="0" applyBorder="0" applyAlignment="0" applyProtection="0">
      <alignment vertical="center"/>
    </xf>
    <xf numFmtId="0" fontId="18" fillId="25" borderId="0" applyNumberFormat="0" applyBorder="0" applyAlignment="0" applyProtection="0">
      <alignment vertical="center"/>
    </xf>
    <xf numFmtId="0" fontId="18" fillId="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6" fillId="28" borderId="0" applyNumberFormat="0" applyBorder="0" applyAlignment="0" applyProtection="0">
      <alignment vertical="center"/>
    </xf>
    <xf numFmtId="0" fontId="18" fillId="4"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8" fillId="3" borderId="0" applyNumberFormat="0" applyBorder="0" applyAlignment="0" applyProtection="0">
      <alignment vertical="center"/>
    </xf>
    <xf numFmtId="0" fontId="16" fillId="2" borderId="0" applyNumberFormat="0" applyBorder="0" applyAlignment="0" applyProtection="0">
      <alignment vertical="center"/>
    </xf>
    <xf numFmtId="0" fontId="17" fillId="0" borderId="0"/>
  </cellStyleXfs>
  <cellXfs count="5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3"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 fillId="0" borderId="0" xfId="0" applyFont="1" applyFill="1">
      <alignment vertical="center"/>
    </xf>
    <xf numFmtId="0" fontId="8" fillId="0" borderId="0" xfId="0" applyFont="1" applyFill="1">
      <alignment vertical="center"/>
    </xf>
    <xf numFmtId="0" fontId="9" fillId="0" borderId="0" xfId="0" applyFont="1" applyFill="1">
      <alignment vertical="center"/>
    </xf>
    <xf numFmtId="0" fontId="0" fillId="0" borderId="0" xfId="0" applyFont="1" applyFill="1" applyAlignment="1">
      <alignment horizontal="center" vertical="center"/>
    </xf>
    <xf numFmtId="0" fontId="0" fillId="0" borderId="0" xfId="0" applyFill="1">
      <alignment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4" xfId="0" applyFont="1" applyFill="1" applyBorder="1" applyAlignment="1">
      <alignment horizontal="center" vertical="center"/>
    </xf>
    <xf numFmtId="0" fontId="8" fillId="0" borderId="1" xfId="0" applyFont="1" applyFill="1" applyBorder="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14" fillId="0" borderId="1"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xf>
    <xf numFmtId="49" fontId="13"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 fillId="0" borderId="7"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2"/>
  <sheetViews>
    <sheetView workbookViewId="0">
      <pane ySplit="3" topLeftCell="A4" activePane="bottomLeft" state="frozen"/>
      <selection/>
      <selection pane="bottomLeft" activeCell="R7" sqref="R7"/>
    </sheetView>
  </sheetViews>
  <sheetFormatPr defaultColWidth="9" defaultRowHeight="13.5"/>
  <cols>
    <col min="1" max="1" width="6.25" style="31" customWidth="1"/>
    <col min="2" max="2" width="28.125" style="32" customWidth="1"/>
    <col min="3" max="7" width="9.625" style="32" customWidth="1"/>
    <col min="8" max="8" width="10.625" style="32" customWidth="1"/>
    <col min="9" max="13" width="9.625" style="32" customWidth="1"/>
    <col min="14" max="16384" width="9" style="32"/>
  </cols>
  <sheetData>
    <row r="1" ht="42" customHeight="1" spans="1:13">
      <c r="A1" s="33" t="s">
        <v>0</v>
      </c>
      <c r="B1" s="34"/>
      <c r="C1" s="34"/>
      <c r="D1" s="34"/>
      <c r="E1" s="34"/>
      <c r="F1" s="34"/>
      <c r="G1" s="34"/>
      <c r="H1" s="34"/>
      <c r="I1" s="34"/>
      <c r="J1" s="34"/>
      <c r="K1" s="34"/>
      <c r="L1" s="34"/>
      <c r="M1" s="34"/>
    </row>
    <row r="2" s="28" customFormat="1" ht="23.1" customHeight="1" spans="1:13">
      <c r="A2" s="35" t="s">
        <v>1</v>
      </c>
      <c r="B2" s="35" t="s">
        <v>2</v>
      </c>
      <c r="C2" s="36" t="s">
        <v>3</v>
      </c>
      <c r="D2" s="37" t="s">
        <v>4</v>
      </c>
      <c r="E2" s="38"/>
      <c r="F2" s="38"/>
      <c r="G2" s="38"/>
      <c r="H2" s="38"/>
      <c r="I2" s="38"/>
      <c r="J2" s="38"/>
      <c r="K2" s="38"/>
      <c r="L2" s="38"/>
      <c r="M2" s="52"/>
    </row>
    <row r="3" s="29" customFormat="1" ht="37.5" customHeight="1" spans="1:13">
      <c r="A3" s="39"/>
      <c r="B3" s="39"/>
      <c r="C3" s="40"/>
      <c r="D3" s="41" t="s">
        <v>5</v>
      </c>
      <c r="E3" s="42" t="s">
        <v>6</v>
      </c>
      <c r="F3" s="42" t="s">
        <v>7</v>
      </c>
      <c r="G3" s="42" t="s">
        <v>8</v>
      </c>
      <c r="H3" s="42" t="s">
        <v>9</v>
      </c>
      <c r="I3" s="42" t="s">
        <v>10</v>
      </c>
      <c r="J3" s="42" t="s">
        <v>11</v>
      </c>
      <c r="K3" s="42" t="s">
        <v>12</v>
      </c>
      <c r="L3" s="42" t="s">
        <v>13</v>
      </c>
      <c r="M3" s="42" t="s">
        <v>14</v>
      </c>
    </row>
    <row r="4" ht="21.95" customHeight="1" spans="1:13">
      <c r="A4" s="43"/>
      <c r="B4" s="44" t="s">
        <v>15</v>
      </c>
      <c r="C4" s="43">
        <f>C5+C11+C17+C21+C23+C28+C31+C32</f>
        <v>135</v>
      </c>
      <c r="D4" s="43">
        <f t="shared" ref="D4:M4" si="0">D5+D11+D17+D21+D23+D28+D31+D32</f>
        <v>12048</v>
      </c>
      <c r="E4" s="43">
        <f t="shared" si="0"/>
        <v>12048</v>
      </c>
      <c r="F4" s="43">
        <f t="shared" si="0"/>
        <v>0</v>
      </c>
      <c r="G4" s="43">
        <f t="shared" si="0"/>
        <v>0</v>
      </c>
      <c r="H4" s="43">
        <f t="shared" si="0"/>
        <v>0</v>
      </c>
      <c r="I4" s="43">
        <f t="shared" si="0"/>
        <v>0</v>
      </c>
      <c r="J4" s="43">
        <f t="shared" si="0"/>
        <v>0</v>
      </c>
      <c r="K4" s="43">
        <f t="shared" si="0"/>
        <v>0</v>
      </c>
      <c r="L4" s="43">
        <f t="shared" si="0"/>
        <v>0</v>
      </c>
      <c r="M4" s="43">
        <f t="shared" si="0"/>
        <v>0</v>
      </c>
    </row>
    <row r="5" s="30" customFormat="1" ht="30" customHeight="1" spans="1:13">
      <c r="A5" s="43">
        <v>1</v>
      </c>
      <c r="B5" s="45" t="s">
        <v>16</v>
      </c>
      <c r="C5" s="46">
        <f>C6+C7+C8+C9+C10</f>
        <v>76</v>
      </c>
      <c r="D5" s="46">
        <f t="shared" ref="D5:M5" si="1">D6+D7+D8+D9+D10</f>
        <v>8425</v>
      </c>
      <c r="E5" s="46">
        <f t="shared" si="1"/>
        <v>8425</v>
      </c>
      <c r="F5" s="46">
        <f t="shared" si="1"/>
        <v>0</v>
      </c>
      <c r="G5" s="46">
        <f t="shared" si="1"/>
        <v>0</v>
      </c>
      <c r="H5" s="46">
        <f t="shared" si="1"/>
        <v>0</v>
      </c>
      <c r="I5" s="46">
        <f t="shared" si="1"/>
        <v>0</v>
      </c>
      <c r="J5" s="46">
        <f t="shared" si="1"/>
        <v>0</v>
      </c>
      <c r="K5" s="46">
        <f t="shared" si="1"/>
        <v>0</v>
      </c>
      <c r="L5" s="46">
        <f t="shared" si="1"/>
        <v>0</v>
      </c>
      <c r="M5" s="46">
        <f t="shared" si="1"/>
        <v>0</v>
      </c>
    </row>
    <row r="6" ht="30" customHeight="1" spans="1:13">
      <c r="A6" s="43">
        <v>2</v>
      </c>
      <c r="B6" s="47" t="s">
        <v>17</v>
      </c>
      <c r="C6" s="43">
        <f>VLOOKUP(B6,项目库明细表!A:B,2,0)</f>
        <v>25</v>
      </c>
      <c r="D6" s="43">
        <f>E6+F6+G6+H6+I6+J6+K6+L6+M6</f>
        <v>3205</v>
      </c>
      <c r="E6" s="43">
        <f>VLOOKUP(B6,项目库明细表!A:K,11,0)</f>
        <v>3205</v>
      </c>
      <c r="F6" s="43">
        <v>0</v>
      </c>
      <c r="G6" s="43">
        <v>0</v>
      </c>
      <c r="H6" s="43">
        <v>0</v>
      </c>
      <c r="I6" s="43">
        <v>0</v>
      </c>
      <c r="J6" s="43">
        <v>0</v>
      </c>
      <c r="K6" s="43">
        <v>0</v>
      </c>
      <c r="L6" s="43">
        <v>0</v>
      </c>
      <c r="M6" s="43">
        <v>0</v>
      </c>
    </row>
    <row r="7" ht="30" customHeight="1" spans="1:13">
      <c r="A7" s="43">
        <v>3</v>
      </c>
      <c r="B7" s="47" t="s">
        <v>18</v>
      </c>
      <c r="C7" s="43">
        <f>VLOOKUP(B7,项目库明细表!A:B,2,0)</f>
        <v>1</v>
      </c>
      <c r="D7" s="43">
        <f t="shared" ref="D7:D12" si="2">E7+F7+G7+H7+I7+J7+K7+L7+M7</f>
        <v>240</v>
      </c>
      <c r="E7" s="43">
        <f>VLOOKUP(B7,项目库明细表!A:K,11,0)</f>
        <v>240</v>
      </c>
      <c r="F7" s="43">
        <v>0</v>
      </c>
      <c r="G7" s="43">
        <v>0</v>
      </c>
      <c r="H7" s="43">
        <v>0</v>
      </c>
      <c r="I7" s="43">
        <v>0</v>
      </c>
      <c r="J7" s="43">
        <v>0</v>
      </c>
      <c r="K7" s="43">
        <v>0</v>
      </c>
      <c r="L7" s="43">
        <v>0</v>
      </c>
      <c r="M7" s="43">
        <v>0</v>
      </c>
    </row>
    <row r="8" ht="30" customHeight="1" spans="1:13">
      <c r="A8" s="43">
        <v>4</v>
      </c>
      <c r="B8" s="47" t="s">
        <v>19</v>
      </c>
      <c r="C8" s="43">
        <f>VLOOKUP(B8,项目库明细表!A:B,2,0)</f>
        <v>47</v>
      </c>
      <c r="D8" s="43">
        <f t="shared" si="2"/>
        <v>4285</v>
      </c>
      <c r="E8" s="43">
        <f>VLOOKUP(B8,项目库明细表!A:K,11,0)</f>
        <v>4285</v>
      </c>
      <c r="F8" s="43">
        <v>0</v>
      </c>
      <c r="G8" s="43">
        <v>0</v>
      </c>
      <c r="H8" s="43">
        <v>0</v>
      </c>
      <c r="I8" s="43">
        <v>0</v>
      </c>
      <c r="J8" s="43">
        <v>0</v>
      </c>
      <c r="K8" s="43">
        <v>0</v>
      </c>
      <c r="L8" s="43">
        <v>0</v>
      </c>
      <c r="M8" s="43">
        <v>0</v>
      </c>
    </row>
    <row r="9" ht="30" customHeight="1" spans="1:13">
      <c r="A9" s="43">
        <v>5</v>
      </c>
      <c r="B9" s="47" t="s">
        <v>20</v>
      </c>
      <c r="C9" s="43"/>
      <c r="D9" s="43"/>
      <c r="E9" s="43"/>
      <c r="F9" s="43"/>
      <c r="G9" s="43"/>
      <c r="H9" s="43"/>
      <c r="I9" s="43"/>
      <c r="J9" s="43"/>
      <c r="K9" s="43"/>
      <c r="L9" s="43"/>
      <c r="M9" s="43"/>
    </row>
    <row r="10" ht="30" customHeight="1" spans="1:13">
      <c r="A10" s="43">
        <v>6</v>
      </c>
      <c r="B10" s="47" t="s">
        <v>21</v>
      </c>
      <c r="C10" s="43">
        <f>VLOOKUP(B10,项目库明细表!A:B,2,0)</f>
        <v>3</v>
      </c>
      <c r="D10" s="43">
        <f t="shared" si="2"/>
        <v>695</v>
      </c>
      <c r="E10" s="43">
        <f>VLOOKUP(B10,项目库明细表!A:K,11,0)</f>
        <v>695</v>
      </c>
      <c r="F10" s="43">
        <v>0</v>
      </c>
      <c r="G10" s="43">
        <v>0</v>
      </c>
      <c r="H10" s="43">
        <v>0</v>
      </c>
      <c r="I10" s="43">
        <v>0</v>
      </c>
      <c r="J10" s="43">
        <v>0</v>
      </c>
      <c r="K10" s="43">
        <v>0</v>
      </c>
      <c r="L10" s="43">
        <v>0</v>
      </c>
      <c r="M10" s="43">
        <v>0</v>
      </c>
    </row>
    <row r="11" s="30" customFormat="1" ht="30" customHeight="1" spans="1:13">
      <c r="A11" s="43">
        <v>7</v>
      </c>
      <c r="B11" s="45" t="s">
        <v>22</v>
      </c>
      <c r="C11" s="46">
        <f>C12+C14+C16</f>
        <v>3</v>
      </c>
      <c r="D11" s="46">
        <f t="shared" ref="D11:M11" si="3">D12+D14+D16</f>
        <v>569</v>
      </c>
      <c r="E11" s="46">
        <f t="shared" si="3"/>
        <v>569</v>
      </c>
      <c r="F11" s="46">
        <f t="shared" si="3"/>
        <v>0</v>
      </c>
      <c r="G11" s="46">
        <f t="shared" si="3"/>
        <v>0</v>
      </c>
      <c r="H11" s="46">
        <f t="shared" si="3"/>
        <v>0</v>
      </c>
      <c r="I11" s="46">
        <f t="shared" si="3"/>
        <v>0</v>
      </c>
      <c r="J11" s="46">
        <f t="shared" si="3"/>
        <v>0</v>
      </c>
      <c r="K11" s="46">
        <f t="shared" si="3"/>
        <v>0</v>
      </c>
      <c r="L11" s="46">
        <f t="shared" si="3"/>
        <v>0</v>
      </c>
      <c r="M11" s="46">
        <f t="shared" si="3"/>
        <v>0</v>
      </c>
    </row>
    <row r="12" ht="30" customHeight="1" spans="1:13">
      <c r="A12" s="43">
        <v>8</v>
      </c>
      <c r="B12" s="47" t="s">
        <v>23</v>
      </c>
      <c r="C12" s="43">
        <f>VLOOKUP(B12,项目库明细表!A:B,2,0)</f>
        <v>1</v>
      </c>
      <c r="D12" s="43">
        <f t="shared" si="2"/>
        <v>350</v>
      </c>
      <c r="E12" s="43">
        <f>VLOOKUP(B12,项目库明细表!A:K,11,0)</f>
        <v>350</v>
      </c>
      <c r="F12" s="43">
        <v>0</v>
      </c>
      <c r="G12" s="43">
        <v>0</v>
      </c>
      <c r="H12" s="43">
        <v>0</v>
      </c>
      <c r="I12" s="43">
        <v>0</v>
      </c>
      <c r="J12" s="43">
        <v>0</v>
      </c>
      <c r="K12" s="43">
        <v>0</v>
      </c>
      <c r="L12" s="43">
        <v>0</v>
      </c>
      <c r="M12" s="43">
        <v>0</v>
      </c>
    </row>
    <row r="13" ht="30" customHeight="1" spans="1:13">
      <c r="A13" s="43">
        <v>9</v>
      </c>
      <c r="B13" s="47" t="s">
        <v>24</v>
      </c>
      <c r="C13" s="43"/>
      <c r="D13" s="43"/>
      <c r="E13" s="43"/>
      <c r="F13" s="43"/>
      <c r="G13" s="43"/>
      <c r="H13" s="43"/>
      <c r="I13" s="43"/>
      <c r="J13" s="43"/>
      <c r="K13" s="43"/>
      <c r="L13" s="43"/>
      <c r="M13" s="43"/>
    </row>
    <row r="14" ht="30" customHeight="1" spans="1:13">
      <c r="A14" s="43">
        <v>10</v>
      </c>
      <c r="B14" s="47" t="s">
        <v>25</v>
      </c>
      <c r="C14" s="43">
        <f>VLOOKUP(B14,项目库明细表!A:B,2,0)</f>
        <v>1</v>
      </c>
      <c r="D14" s="43">
        <f t="shared" ref="D14:D19" si="4">E14+F14+G14+H14+I14+J14+K14+L14+M14</f>
        <v>69</v>
      </c>
      <c r="E14" s="43">
        <f>VLOOKUP(B14,项目库明细表!A:K,11,0)</f>
        <v>69</v>
      </c>
      <c r="F14" s="43">
        <v>0</v>
      </c>
      <c r="G14" s="43">
        <v>0</v>
      </c>
      <c r="H14" s="43">
        <v>0</v>
      </c>
      <c r="I14" s="43">
        <v>0</v>
      </c>
      <c r="J14" s="43">
        <v>0</v>
      </c>
      <c r="K14" s="43">
        <v>0</v>
      </c>
      <c r="L14" s="43">
        <v>0</v>
      </c>
      <c r="M14" s="43">
        <v>0</v>
      </c>
    </row>
    <row r="15" ht="30" customHeight="1" spans="1:13">
      <c r="A15" s="43">
        <v>11</v>
      </c>
      <c r="B15" s="47" t="s">
        <v>26</v>
      </c>
      <c r="C15" s="43"/>
      <c r="D15" s="43"/>
      <c r="E15" s="43"/>
      <c r="F15" s="43"/>
      <c r="G15" s="43"/>
      <c r="H15" s="43"/>
      <c r="I15" s="43"/>
      <c r="J15" s="43"/>
      <c r="K15" s="43"/>
      <c r="L15" s="43"/>
      <c r="M15" s="43"/>
    </row>
    <row r="16" ht="30" customHeight="1" spans="1:13">
      <c r="A16" s="43">
        <v>12</v>
      </c>
      <c r="B16" s="47" t="s">
        <v>27</v>
      </c>
      <c r="C16" s="43">
        <f>VLOOKUP(B16,项目库明细表!A:B,2,0)</f>
        <v>1</v>
      </c>
      <c r="D16" s="43">
        <f t="shared" si="4"/>
        <v>150</v>
      </c>
      <c r="E16" s="43">
        <f>VLOOKUP(B16,项目库明细表!A:K,11,0)</f>
        <v>150</v>
      </c>
      <c r="F16" s="43">
        <v>0</v>
      </c>
      <c r="G16" s="43">
        <v>0</v>
      </c>
      <c r="H16" s="43">
        <v>0</v>
      </c>
      <c r="I16" s="43">
        <v>0</v>
      </c>
      <c r="J16" s="43">
        <v>0</v>
      </c>
      <c r="K16" s="43">
        <v>0</v>
      </c>
      <c r="L16" s="43">
        <v>0</v>
      </c>
      <c r="M16" s="43">
        <v>0</v>
      </c>
    </row>
    <row r="17" s="30" customFormat="1" ht="30" customHeight="1" spans="1:13">
      <c r="A17" s="43">
        <v>13</v>
      </c>
      <c r="B17" s="45" t="s">
        <v>28</v>
      </c>
      <c r="C17" s="46">
        <f>C18+C19+C20</f>
        <v>49</v>
      </c>
      <c r="D17" s="46">
        <f t="shared" ref="D17:M17" si="5">D18+D19+D20</f>
        <v>2620</v>
      </c>
      <c r="E17" s="46">
        <f t="shared" si="5"/>
        <v>2620</v>
      </c>
      <c r="F17" s="46">
        <f t="shared" si="5"/>
        <v>0</v>
      </c>
      <c r="G17" s="46">
        <f t="shared" si="5"/>
        <v>0</v>
      </c>
      <c r="H17" s="46">
        <f t="shared" si="5"/>
        <v>0</v>
      </c>
      <c r="I17" s="46">
        <f t="shared" si="5"/>
        <v>0</v>
      </c>
      <c r="J17" s="46">
        <f t="shared" si="5"/>
        <v>0</v>
      </c>
      <c r="K17" s="46">
        <f t="shared" si="5"/>
        <v>0</v>
      </c>
      <c r="L17" s="46">
        <f t="shared" si="5"/>
        <v>0</v>
      </c>
      <c r="M17" s="46">
        <f t="shared" si="5"/>
        <v>0</v>
      </c>
    </row>
    <row r="18" ht="30" customHeight="1" spans="1:13">
      <c r="A18" s="43">
        <v>14</v>
      </c>
      <c r="B18" s="47" t="s">
        <v>29</v>
      </c>
      <c r="C18" s="43">
        <f>VLOOKUP(B18,项目库明细表!A:B,2,0)</f>
        <v>29</v>
      </c>
      <c r="D18" s="43">
        <f t="shared" si="4"/>
        <v>1560</v>
      </c>
      <c r="E18" s="43">
        <f>VLOOKUP(B18,项目库明细表!A:K,11,0)</f>
        <v>1560</v>
      </c>
      <c r="F18" s="43">
        <v>0</v>
      </c>
      <c r="G18" s="43">
        <v>0</v>
      </c>
      <c r="H18" s="43">
        <v>0</v>
      </c>
      <c r="I18" s="43">
        <v>0</v>
      </c>
      <c r="J18" s="43">
        <v>0</v>
      </c>
      <c r="K18" s="43">
        <v>0</v>
      </c>
      <c r="L18" s="43">
        <v>0</v>
      </c>
      <c r="M18" s="43">
        <v>0</v>
      </c>
    </row>
    <row r="19" ht="30" customHeight="1" spans="1:13">
      <c r="A19" s="43">
        <v>15</v>
      </c>
      <c r="B19" s="47" t="s">
        <v>30</v>
      </c>
      <c r="C19" s="43">
        <f>VLOOKUP(B19,项目库明细表!A:B,2,0)</f>
        <v>20</v>
      </c>
      <c r="D19" s="43">
        <f t="shared" si="4"/>
        <v>1060</v>
      </c>
      <c r="E19" s="43">
        <f>VLOOKUP(B19,项目库明细表!A:K,11,0)</f>
        <v>1060</v>
      </c>
      <c r="F19" s="43">
        <v>0</v>
      </c>
      <c r="G19" s="43">
        <v>0</v>
      </c>
      <c r="H19" s="43">
        <v>0</v>
      </c>
      <c r="I19" s="43">
        <v>0</v>
      </c>
      <c r="J19" s="43">
        <v>0</v>
      </c>
      <c r="K19" s="43">
        <v>0</v>
      </c>
      <c r="L19" s="43">
        <v>0</v>
      </c>
      <c r="M19" s="43">
        <v>0</v>
      </c>
    </row>
    <row r="20" customFormat="1" ht="30" customHeight="1" spans="1:13">
      <c r="A20" s="43">
        <v>16</v>
      </c>
      <c r="B20" s="47" t="s">
        <v>31</v>
      </c>
      <c r="C20" s="43">
        <f>VLOOKUP(B20,项目库明细表!A:B,2,0)</f>
        <v>0</v>
      </c>
      <c r="D20" s="43"/>
      <c r="E20" s="43"/>
      <c r="F20" s="43"/>
      <c r="G20" s="43"/>
      <c r="H20" s="43"/>
      <c r="I20" s="43"/>
      <c r="J20" s="43"/>
      <c r="K20" s="43"/>
      <c r="L20" s="43"/>
      <c r="M20" s="43"/>
    </row>
    <row r="21" s="30" customFormat="1" ht="30" customHeight="1" spans="1:13">
      <c r="A21" s="43">
        <v>17</v>
      </c>
      <c r="B21" s="45" t="s">
        <v>32</v>
      </c>
      <c r="C21" s="46">
        <f>C22</f>
        <v>6</v>
      </c>
      <c r="D21" s="46">
        <f>D22</f>
        <v>224</v>
      </c>
      <c r="E21" s="46">
        <v>224</v>
      </c>
      <c r="F21" s="46">
        <v>0</v>
      </c>
      <c r="G21" s="46">
        <v>0</v>
      </c>
      <c r="H21" s="46">
        <v>0</v>
      </c>
      <c r="I21" s="46">
        <v>0</v>
      </c>
      <c r="J21" s="46">
        <v>0</v>
      </c>
      <c r="K21" s="46">
        <v>0</v>
      </c>
      <c r="L21" s="46">
        <v>0</v>
      </c>
      <c r="M21" s="46">
        <v>0</v>
      </c>
    </row>
    <row r="22" s="30" customFormat="1" ht="30" customHeight="1" spans="1:13">
      <c r="A22" s="43"/>
      <c r="B22" s="48" t="s">
        <v>33</v>
      </c>
      <c r="C22" s="43">
        <v>6</v>
      </c>
      <c r="D22" s="43">
        <v>224</v>
      </c>
      <c r="E22" s="43">
        <v>224</v>
      </c>
      <c r="F22" s="46"/>
      <c r="G22" s="46"/>
      <c r="H22" s="46"/>
      <c r="I22" s="46"/>
      <c r="J22" s="46"/>
      <c r="K22" s="46"/>
      <c r="L22" s="46"/>
      <c r="M22" s="46"/>
    </row>
    <row r="23" ht="30" customHeight="1" spans="1:13">
      <c r="A23" s="43">
        <v>18</v>
      </c>
      <c r="B23" s="49" t="s">
        <v>34</v>
      </c>
      <c r="C23" s="46">
        <f>C24+C25+C26+C27</f>
        <v>1</v>
      </c>
      <c r="D23" s="46">
        <f t="shared" ref="D23:M23" si="6">D24+D25+D26+D27</f>
        <v>210</v>
      </c>
      <c r="E23" s="46">
        <f t="shared" si="6"/>
        <v>210</v>
      </c>
      <c r="F23" s="46">
        <f t="shared" si="6"/>
        <v>0</v>
      </c>
      <c r="G23" s="46">
        <f t="shared" si="6"/>
        <v>0</v>
      </c>
      <c r="H23" s="46">
        <f t="shared" si="6"/>
        <v>0</v>
      </c>
      <c r="I23" s="46">
        <f t="shared" si="6"/>
        <v>0</v>
      </c>
      <c r="J23" s="46">
        <f t="shared" si="6"/>
        <v>0</v>
      </c>
      <c r="K23" s="46">
        <f t="shared" si="6"/>
        <v>0</v>
      </c>
      <c r="L23" s="46">
        <f t="shared" si="6"/>
        <v>0</v>
      </c>
      <c r="M23" s="46">
        <f t="shared" si="6"/>
        <v>0</v>
      </c>
    </row>
    <row r="24" s="30" customFormat="1" ht="30" customHeight="1" spans="1:13">
      <c r="A24" s="43">
        <v>19</v>
      </c>
      <c r="B24" s="48" t="s">
        <v>35</v>
      </c>
      <c r="C24" s="43"/>
      <c r="D24" s="43"/>
      <c r="E24" s="43"/>
      <c r="F24" s="43"/>
      <c r="G24" s="43"/>
      <c r="H24" s="43"/>
      <c r="I24" s="43"/>
      <c r="J24" s="43"/>
      <c r="K24" s="43"/>
      <c r="L24" s="43"/>
      <c r="M24" s="43"/>
    </row>
    <row r="25" ht="30" customHeight="1" spans="1:13">
      <c r="A25" s="43">
        <v>20</v>
      </c>
      <c r="B25" s="47" t="s">
        <v>36</v>
      </c>
      <c r="C25" s="43">
        <f>VLOOKUP(B25,项目库明细表!A:B,2,0)</f>
        <v>1</v>
      </c>
      <c r="D25" s="43">
        <f>E25+F25+G25+H25+I25+J25+K25+L25+M25</f>
        <v>210</v>
      </c>
      <c r="E25" s="43">
        <f>VLOOKUP(B25,项目库明细表!A:K,11,0)</f>
        <v>210</v>
      </c>
      <c r="F25" s="43">
        <v>0</v>
      </c>
      <c r="G25" s="43">
        <v>0</v>
      </c>
      <c r="H25" s="43">
        <v>0</v>
      </c>
      <c r="I25" s="43">
        <v>0</v>
      </c>
      <c r="J25" s="43">
        <v>0</v>
      </c>
      <c r="K25" s="43">
        <v>0</v>
      </c>
      <c r="L25" s="43">
        <v>0</v>
      </c>
      <c r="M25" s="43">
        <v>0</v>
      </c>
    </row>
    <row r="26" ht="30" customHeight="1" spans="1:13">
      <c r="A26" s="43">
        <v>21</v>
      </c>
      <c r="B26" s="47" t="s">
        <v>37</v>
      </c>
      <c r="C26" s="43"/>
      <c r="D26" s="43"/>
      <c r="E26" s="43"/>
      <c r="F26" s="43"/>
      <c r="G26" s="43"/>
      <c r="H26" s="43"/>
      <c r="I26" s="43"/>
      <c r="J26" s="43"/>
      <c r="K26" s="43"/>
      <c r="L26" s="43"/>
      <c r="M26" s="43"/>
    </row>
    <row r="27" ht="30" customHeight="1" spans="1:13">
      <c r="A27" s="43">
        <v>22</v>
      </c>
      <c r="B27" s="50" t="s">
        <v>38</v>
      </c>
      <c r="C27" s="43"/>
      <c r="D27" s="43"/>
      <c r="E27" s="43"/>
      <c r="F27" s="43"/>
      <c r="G27" s="43"/>
      <c r="H27" s="43"/>
      <c r="I27" s="43"/>
      <c r="J27" s="43"/>
      <c r="K27" s="43"/>
      <c r="L27" s="43"/>
      <c r="M27" s="43"/>
    </row>
    <row r="28" s="30" customFormat="1" ht="30" customHeight="1" spans="1:13">
      <c r="A28" s="43">
        <v>23</v>
      </c>
      <c r="B28" s="45" t="s">
        <v>39</v>
      </c>
      <c r="C28" s="46">
        <v>0</v>
      </c>
      <c r="D28" s="46">
        <v>0</v>
      </c>
      <c r="E28" s="46">
        <v>0</v>
      </c>
      <c r="F28" s="46">
        <v>0</v>
      </c>
      <c r="G28" s="46">
        <v>0</v>
      </c>
      <c r="H28" s="46">
        <v>0</v>
      </c>
      <c r="I28" s="46">
        <v>0</v>
      </c>
      <c r="J28" s="46">
        <v>0</v>
      </c>
      <c r="K28" s="46">
        <v>0</v>
      </c>
      <c r="L28" s="46">
        <v>0</v>
      </c>
      <c r="M28" s="46">
        <v>0</v>
      </c>
    </row>
    <row r="29" ht="30" customHeight="1" spans="1:13">
      <c r="A29" s="43">
        <v>24</v>
      </c>
      <c r="B29" s="47" t="s">
        <v>40</v>
      </c>
      <c r="C29" s="43"/>
      <c r="D29" s="43"/>
      <c r="E29" s="43"/>
      <c r="F29" s="43"/>
      <c r="G29" s="43"/>
      <c r="H29" s="43"/>
      <c r="I29" s="43"/>
      <c r="J29" s="43"/>
      <c r="K29" s="43"/>
      <c r="L29" s="43"/>
      <c r="M29" s="43"/>
    </row>
    <row r="30" ht="30" customHeight="1" spans="1:13">
      <c r="A30" s="43">
        <v>25</v>
      </c>
      <c r="B30" s="47" t="s">
        <v>41</v>
      </c>
      <c r="C30" s="43"/>
      <c r="D30" s="43"/>
      <c r="E30" s="43"/>
      <c r="F30" s="43"/>
      <c r="G30" s="43"/>
      <c r="H30" s="43"/>
      <c r="I30" s="43"/>
      <c r="J30" s="43"/>
      <c r="K30" s="43"/>
      <c r="L30" s="43"/>
      <c r="M30" s="43"/>
    </row>
    <row r="31" ht="30" customHeight="1" spans="1:13">
      <c r="A31" s="43">
        <v>26</v>
      </c>
      <c r="B31" s="51" t="s">
        <v>42</v>
      </c>
      <c r="C31" s="46">
        <v>0</v>
      </c>
      <c r="D31" s="46">
        <v>0</v>
      </c>
      <c r="E31" s="46">
        <v>0</v>
      </c>
      <c r="F31" s="46">
        <v>0</v>
      </c>
      <c r="G31" s="46">
        <v>0</v>
      </c>
      <c r="H31" s="46">
        <v>0</v>
      </c>
      <c r="I31" s="46">
        <v>0</v>
      </c>
      <c r="J31" s="46">
        <v>0</v>
      </c>
      <c r="K31" s="46">
        <v>0</v>
      </c>
      <c r="L31" s="46">
        <v>0</v>
      </c>
      <c r="M31" s="46">
        <v>0</v>
      </c>
    </row>
    <row r="32" ht="30" customHeight="1" spans="1:13">
      <c r="A32" s="43">
        <v>27</v>
      </c>
      <c r="B32" s="51" t="s">
        <v>43</v>
      </c>
      <c r="C32" s="46">
        <v>0</v>
      </c>
      <c r="D32" s="46">
        <v>0</v>
      </c>
      <c r="E32" s="46">
        <v>0</v>
      </c>
      <c r="F32" s="46">
        <v>0</v>
      </c>
      <c r="G32" s="46">
        <v>0</v>
      </c>
      <c r="H32" s="46">
        <v>0</v>
      </c>
      <c r="I32" s="46">
        <v>0</v>
      </c>
      <c r="J32" s="46">
        <v>0</v>
      </c>
      <c r="K32" s="46">
        <v>0</v>
      </c>
      <c r="L32" s="46">
        <v>0</v>
      </c>
      <c r="M32" s="46">
        <v>0</v>
      </c>
    </row>
  </sheetData>
  <mergeCells count="5">
    <mergeCell ref="A1:M1"/>
    <mergeCell ref="D2:M2"/>
    <mergeCell ref="A2:A3"/>
    <mergeCell ref="B2:B3"/>
    <mergeCell ref="C2:C3"/>
  </mergeCells>
  <printOptions horizontalCentered="1"/>
  <pageMargins left="0.551181102362205" right="0.551181102362205" top="0.590551181102362" bottom="0.590551181102362" header="0.31496062992126" footer="0.31496062992126"/>
  <pageSetup paperSize="9" scale="97" firstPageNumber="4" fitToHeight="0" orientation="landscape" useFirstPageNumber="1"/>
  <headerFooter>
    <oddFooter>&amp;C- &amp;P -</oddFooter>
  </headerFooter>
  <ignoredErrors>
    <ignoredError sqref="C17:E17 C11:E11"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167"/>
  <sheetViews>
    <sheetView tabSelected="1" zoomScale="70" zoomScaleNormal="70" workbookViewId="0">
      <pane ySplit="5" topLeftCell="A6" activePane="bottomLeft" state="frozen"/>
      <selection/>
      <selection pane="bottomLeft" activeCell="O8" sqref="O8"/>
    </sheetView>
  </sheetViews>
  <sheetFormatPr defaultColWidth="6.875" defaultRowHeight="15"/>
  <cols>
    <col min="1" max="1" width="10.5333333333333" style="3" customWidth="1"/>
    <col min="2" max="2" width="20.3583333333333" style="4" customWidth="1"/>
    <col min="3" max="3" width="40.175" style="4" customWidth="1"/>
    <col min="4" max="4" width="7.875" style="4" customWidth="1"/>
    <col min="5" max="5" width="8.125" style="4" customWidth="1"/>
    <col min="6" max="9" width="6.375" style="4" customWidth="1"/>
    <col min="10" max="10" width="14.4666666666667" style="4" customWidth="1"/>
    <col min="11" max="17" width="9.625" style="4" customWidth="1"/>
    <col min="18" max="24" width="5.625" style="4" customWidth="1"/>
    <col min="25" max="25" width="6.375" style="4" customWidth="1"/>
    <col min="26" max="30" width="5" style="4" customWidth="1"/>
    <col min="31" max="33" width="7.625" style="4" customWidth="1"/>
    <col min="34" max="34" width="7.125" style="4" customWidth="1"/>
    <col min="35" max="35" width="27.675" style="4" customWidth="1"/>
    <col min="36" max="36" width="36.7833333333333" style="4" customWidth="1"/>
    <col min="37" max="37" width="8" style="4" customWidth="1"/>
    <col min="38" max="41" width="8" style="4" hidden="1" customWidth="1"/>
    <col min="42" max="42" width="23.375" style="4" hidden="1" customWidth="1"/>
    <col min="43" max="44" width="8" style="4" hidden="1" customWidth="1"/>
    <col min="45" max="273" width="8" style="4" customWidth="1"/>
    <col min="274" max="16384" width="6.875" style="4"/>
  </cols>
  <sheetData>
    <row r="1" ht="41.1" customHeight="1" spans="1:36">
      <c r="A1" s="5" t="s">
        <v>44</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row>
    <row r="2" s="1" customFormat="1" ht="30" customHeight="1" spans="1:43">
      <c r="A2" s="6" t="s">
        <v>2</v>
      </c>
      <c r="B2" s="7" t="s">
        <v>45</v>
      </c>
      <c r="C2" s="7" t="s">
        <v>46</v>
      </c>
      <c r="D2" s="7" t="s">
        <v>47</v>
      </c>
      <c r="E2" s="7"/>
      <c r="F2" s="7" t="s">
        <v>48</v>
      </c>
      <c r="G2" s="8" t="s">
        <v>49</v>
      </c>
      <c r="H2" s="7" t="s">
        <v>50</v>
      </c>
      <c r="I2" s="8" t="s">
        <v>51</v>
      </c>
      <c r="J2" s="8" t="s">
        <v>52</v>
      </c>
      <c r="K2" s="16" t="s">
        <v>53</v>
      </c>
      <c r="L2" s="17"/>
      <c r="M2" s="17"/>
      <c r="N2" s="17"/>
      <c r="O2" s="17"/>
      <c r="P2" s="17"/>
      <c r="Q2" s="17"/>
      <c r="R2" s="17"/>
      <c r="S2" s="17"/>
      <c r="T2" s="17"/>
      <c r="U2" s="17"/>
      <c r="V2" s="17"/>
      <c r="W2" s="17"/>
      <c r="X2" s="18"/>
      <c r="Y2" s="7" t="s">
        <v>54</v>
      </c>
      <c r="Z2" s="7" t="s">
        <v>55</v>
      </c>
      <c r="AA2" s="7" t="s">
        <v>56</v>
      </c>
      <c r="AB2" s="7" t="s">
        <v>57</v>
      </c>
      <c r="AC2" s="7" t="s">
        <v>58</v>
      </c>
      <c r="AD2" s="7" t="s">
        <v>59</v>
      </c>
      <c r="AE2" s="7" t="s">
        <v>60</v>
      </c>
      <c r="AF2" s="7"/>
      <c r="AG2" s="19" t="s">
        <v>61</v>
      </c>
      <c r="AH2" s="20"/>
      <c r="AI2" s="7" t="s">
        <v>62</v>
      </c>
      <c r="AJ2" s="7" t="s">
        <v>63</v>
      </c>
      <c r="AK2" s="7" t="s">
        <v>64</v>
      </c>
      <c r="AN2" s="16" t="s">
        <v>65</v>
      </c>
      <c r="AO2" s="17"/>
      <c r="AP2" s="17"/>
      <c r="AQ2" s="18"/>
    </row>
    <row r="3" s="1" customFormat="1" ht="30" customHeight="1" spans="1:43">
      <c r="A3" s="6"/>
      <c r="B3" s="7"/>
      <c r="C3" s="7"/>
      <c r="D3" s="7" t="s">
        <v>66</v>
      </c>
      <c r="E3" s="7" t="s">
        <v>67</v>
      </c>
      <c r="F3" s="7"/>
      <c r="G3" s="9"/>
      <c r="H3" s="7"/>
      <c r="I3" s="9"/>
      <c r="J3" s="9"/>
      <c r="K3" s="8" t="s">
        <v>5</v>
      </c>
      <c r="L3" s="7" t="s">
        <v>68</v>
      </c>
      <c r="M3" s="7"/>
      <c r="N3" s="7"/>
      <c r="O3" s="7"/>
      <c r="P3" s="7"/>
      <c r="Q3" s="7" t="s">
        <v>69</v>
      </c>
      <c r="R3" s="7"/>
      <c r="S3" s="7"/>
      <c r="T3" s="7"/>
      <c r="U3" s="7"/>
      <c r="V3" s="7"/>
      <c r="W3" s="7"/>
      <c r="X3" s="7"/>
      <c r="Y3" s="7"/>
      <c r="Z3" s="7"/>
      <c r="AA3" s="7"/>
      <c r="AB3" s="7"/>
      <c r="AC3" s="7"/>
      <c r="AD3" s="7"/>
      <c r="AE3" s="7"/>
      <c r="AF3" s="7"/>
      <c r="AG3" s="21"/>
      <c r="AH3" s="22"/>
      <c r="AI3" s="7"/>
      <c r="AJ3" s="7"/>
      <c r="AK3" s="7"/>
      <c r="AN3" s="23" t="s">
        <v>70</v>
      </c>
      <c r="AO3" s="23" t="s">
        <v>71</v>
      </c>
      <c r="AP3" s="23" t="s">
        <v>72</v>
      </c>
      <c r="AQ3" s="23" t="s">
        <v>73</v>
      </c>
    </row>
    <row r="4" s="1" customFormat="1" ht="79" customHeight="1" spans="1:43">
      <c r="A4" s="6"/>
      <c r="B4" s="7"/>
      <c r="C4" s="7"/>
      <c r="D4" s="7"/>
      <c r="E4" s="7"/>
      <c r="F4" s="7"/>
      <c r="G4" s="10"/>
      <c r="H4" s="7"/>
      <c r="I4" s="10"/>
      <c r="J4" s="10"/>
      <c r="K4" s="10"/>
      <c r="L4" s="7" t="s">
        <v>74</v>
      </c>
      <c r="M4" s="7" t="s">
        <v>75</v>
      </c>
      <c r="N4" s="7" t="s">
        <v>76</v>
      </c>
      <c r="O4" s="7" t="s">
        <v>77</v>
      </c>
      <c r="P4" s="7" t="s">
        <v>78</v>
      </c>
      <c r="Q4" s="7" t="s">
        <v>79</v>
      </c>
      <c r="R4" s="7" t="s">
        <v>80</v>
      </c>
      <c r="S4" s="7" t="s">
        <v>81</v>
      </c>
      <c r="T4" s="7" t="s">
        <v>82</v>
      </c>
      <c r="U4" s="7" t="s">
        <v>83</v>
      </c>
      <c r="V4" s="7" t="s">
        <v>84</v>
      </c>
      <c r="W4" s="7" t="s">
        <v>85</v>
      </c>
      <c r="X4" s="7" t="s">
        <v>86</v>
      </c>
      <c r="Y4" s="7"/>
      <c r="Z4" s="7"/>
      <c r="AA4" s="7"/>
      <c r="AB4" s="7"/>
      <c r="AC4" s="7"/>
      <c r="AD4" s="7"/>
      <c r="AE4" s="7" t="s">
        <v>87</v>
      </c>
      <c r="AF4" s="7" t="s">
        <v>88</v>
      </c>
      <c r="AG4" s="7" t="s">
        <v>87</v>
      </c>
      <c r="AH4" s="24" t="s">
        <v>88</v>
      </c>
      <c r="AI4" s="7"/>
      <c r="AJ4" s="7"/>
      <c r="AK4" s="7"/>
      <c r="AN4" s="23" t="s">
        <v>89</v>
      </c>
      <c r="AO4" s="23" t="s">
        <v>90</v>
      </c>
      <c r="AP4" s="23" t="s">
        <v>91</v>
      </c>
      <c r="AQ4" s="23" t="s">
        <v>92</v>
      </c>
    </row>
    <row r="5" s="2" customFormat="1" ht="35.1" customHeight="1" spans="1:43">
      <c r="A5" s="11" t="s">
        <v>93</v>
      </c>
      <c r="B5" s="12">
        <f>B6+B88+B97+B150+B157+B163+B166+B167</f>
        <v>135</v>
      </c>
      <c r="C5" s="12"/>
      <c r="D5" s="12"/>
      <c r="E5" s="12"/>
      <c r="F5" s="12"/>
      <c r="G5" s="12"/>
      <c r="H5" s="12"/>
      <c r="I5" s="12"/>
      <c r="J5" s="12"/>
      <c r="K5" s="12">
        <f t="shared" ref="K5:X5" si="0">K6+K88+K97+K150+K157+K163+K166+K167</f>
        <v>12048</v>
      </c>
      <c r="L5" s="12">
        <f t="shared" si="0"/>
        <v>12048</v>
      </c>
      <c r="M5" s="12">
        <f t="shared" si="0"/>
        <v>9399</v>
      </c>
      <c r="N5" s="12">
        <f t="shared" si="0"/>
        <v>2354</v>
      </c>
      <c r="O5" s="12">
        <f t="shared" si="0"/>
        <v>295</v>
      </c>
      <c r="P5" s="12">
        <f t="shared" si="0"/>
        <v>0</v>
      </c>
      <c r="Q5" s="12">
        <f t="shared" si="0"/>
        <v>0</v>
      </c>
      <c r="R5" s="12">
        <f t="shared" si="0"/>
        <v>0</v>
      </c>
      <c r="S5" s="12">
        <f t="shared" si="0"/>
        <v>0</v>
      </c>
      <c r="T5" s="12">
        <f t="shared" si="0"/>
        <v>0</v>
      </c>
      <c r="U5" s="12">
        <f t="shared" si="0"/>
        <v>0</v>
      </c>
      <c r="V5" s="12">
        <f t="shared" si="0"/>
        <v>0</v>
      </c>
      <c r="W5" s="12">
        <f t="shared" si="0"/>
        <v>0</v>
      </c>
      <c r="X5" s="12">
        <f t="shared" si="0"/>
        <v>0</v>
      </c>
      <c r="Y5" s="12"/>
      <c r="Z5" s="12"/>
      <c r="AA5" s="12"/>
      <c r="AB5" s="12"/>
      <c r="AC5" s="12"/>
      <c r="AD5" s="12"/>
      <c r="AE5" s="12">
        <f t="shared" ref="AE5:AH5" si="1">AE6+AE88+AE97+AE150+AE157+AE163+AE166+AE167</f>
        <v>26578</v>
      </c>
      <c r="AF5" s="12">
        <f t="shared" si="1"/>
        <v>67732</v>
      </c>
      <c r="AG5" s="12">
        <f t="shared" si="1"/>
        <v>50604</v>
      </c>
      <c r="AH5" s="12">
        <f t="shared" si="1"/>
        <v>148673</v>
      </c>
      <c r="AI5" s="12"/>
      <c r="AJ5" s="12"/>
      <c r="AK5" s="12"/>
      <c r="AN5" s="23"/>
      <c r="AO5" s="23" t="s">
        <v>94</v>
      </c>
      <c r="AP5" s="23"/>
      <c r="AQ5" s="23"/>
    </row>
    <row r="6" s="2" customFormat="1" ht="35.1" customHeight="1" spans="1:43">
      <c r="A6" s="13" t="s">
        <v>16</v>
      </c>
      <c r="B6" s="12">
        <f>B7+B33+B35+B83+B84</f>
        <v>76</v>
      </c>
      <c r="C6" s="12"/>
      <c r="D6" s="12"/>
      <c r="E6" s="12"/>
      <c r="F6" s="12"/>
      <c r="G6" s="12"/>
      <c r="H6" s="12"/>
      <c r="I6" s="12"/>
      <c r="J6" s="12"/>
      <c r="K6" s="12">
        <f>K7+K33+K35+K83+K84</f>
        <v>8425</v>
      </c>
      <c r="L6" s="12">
        <f t="shared" ref="L6:X6" si="2">L7+L33+L35+L83+L84</f>
        <v>8425</v>
      </c>
      <c r="M6" s="12">
        <f t="shared" si="2"/>
        <v>7006</v>
      </c>
      <c r="N6" s="12">
        <f t="shared" si="2"/>
        <v>1224</v>
      </c>
      <c r="O6" s="12">
        <f t="shared" si="2"/>
        <v>195</v>
      </c>
      <c r="P6" s="12">
        <f t="shared" si="2"/>
        <v>0</v>
      </c>
      <c r="Q6" s="12">
        <f t="shared" si="2"/>
        <v>0</v>
      </c>
      <c r="R6" s="12">
        <f t="shared" si="2"/>
        <v>0</v>
      </c>
      <c r="S6" s="12">
        <f t="shared" si="2"/>
        <v>0</v>
      </c>
      <c r="T6" s="12">
        <f t="shared" si="2"/>
        <v>0</v>
      </c>
      <c r="U6" s="12">
        <f t="shared" si="2"/>
        <v>0</v>
      </c>
      <c r="V6" s="12">
        <f t="shared" si="2"/>
        <v>0</v>
      </c>
      <c r="W6" s="12">
        <f t="shared" si="2"/>
        <v>0</v>
      </c>
      <c r="X6" s="12">
        <f t="shared" si="2"/>
        <v>0</v>
      </c>
      <c r="Y6" s="12"/>
      <c r="Z6" s="12"/>
      <c r="AA6" s="12"/>
      <c r="AB6" s="12"/>
      <c r="AC6" s="12"/>
      <c r="AD6" s="12"/>
      <c r="AE6" s="12">
        <f t="shared" ref="AE6:AH6" si="3">AE7+AE33+AE35+AE83+AE84</f>
        <v>10220</v>
      </c>
      <c r="AF6" s="12">
        <f t="shared" si="3"/>
        <v>30968</v>
      </c>
      <c r="AG6" s="12">
        <f t="shared" si="3"/>
        <v>19917</v>
      </c>
      <c r="AH6" s="12">
        <f t="shared" si="3"/>
        <v>62338</v>
      </c>
      <c r="AI6" s="12"/>
      <c r="AJ6" s="12"/>
      <c r="AK6" s="12"/>
      <c r="AN6" s="23"/>
      <c r="AO6" s="23" t="s">
        <v>95</v>
      </c>
      <c r="AP6" s="23"/>
      <c r="AQ6" s="23"/>
    </row>
    <row r="7" ht="35.1" customHeight="1" spans="1:37">
      <c r="A7" s="14" t="s">
        <v>17</v>
      </c>
      <c r="B7" s="12">
        <v>25</v>
      </c>
      <c r="C7" s="12"/>
      <c r="D7" s="12"/>
      <c r="E7" s="12"/>
      <c r="F7" s="12"/>
      <c r="G7" s="12"/>
      <c r="H7" s="12"/>
      <c r="I7" s="12"/>
      <c r="J7" s="12"/>
      <c r="K7" s="12">
        <f>SUM(K8:K32)</f>
        <v>3205</v>
      </c>
      <c r="L7" s="12">
        <f t="shared" ref="L7:X7" si="4">SUM(L8:L32)</f>
        <v>3205</v>
      </c>
      <c r="M7" s="12">
        <f t="shared" si="4"/>
        <v>3040</v>
      </c>
      <c r="N7" s="12">
        <f t="shared" si="4"/>
        <v>0</v>
      </c>
      <c r="O7" s="12">
        <f t="shared" si="4"/>
        <v>165</v>
      </c>
      <c r="P7" s="12">
        <f t="shared" si="4"/>
        <v>0</v>
      </c>
      <c r="Q7" s="12">
        <f t="shared" si="4"/>
        <v>0</v>
      </c>
      <c r="R7" s="12">
        <f t="shared" si="4"/>
        <v>0</v>
      </c>
      <c r="S7" s="12">
        <f t="shared" si="4"/>
        <v>0</v>
      </c>
      <c r="T7" s="12">
        <f t="shared" si="4"/>
        <v>0</v>
      </c>
      <c r="U7" s="12">
        <f t="shared" si="4"/>
        <v>0</v>
      </c>
      <c r="V7" s="12">
        <f t="shared" si="4"/>
        <v>0</v>
      </c>
      <c r="W7" s="12">
        <f t="shared" si="4"/>
        <v>0</v>
      </c>
      <c r="X7" s="12">
        <f t="shared" si="4"/>
        <v>0</v>
      </c>
      <c r="Y7" s="12"/>
      <c r="Z7" s="12"/>
      <c r="AA7" s="12"/>
      <c r="AB7" s="12"/>
      <c r="AC7" s="12"/>
      <c r="AD7" s="12"/>
      <c r="AE7" s="12">
        <f>SUM(AE8:AE32)</f>
        <v>5171</v>
      </c>
      <c r="AF7" s="12">
        <f>SUM(AF8:AF32)</f>
        <v>15384</v>
      </c>
      <c r="AG7" s="12">
        <f>SUM(AG8:AG32)</f>
        <v>9324</v>
      </c>
      <c r="AH7" s="12">
        <f>SUM(AH8:AH32)</f>
        <v>27463</v>
      </c>
      <c r="AI7" s="12"/>
      <c r="AJ7" s="12"/>
      <c r="AK7" s="25"/>
    </row>
    <row r="8" ht="231" customHeight="1" spans="1:37">
      <c r="A8" s="15">
        <v>1</v>
      </c>
      <c r="B8" s="12" t="s">
        <v>96</v>
      </c>
      <c r="C8" s="12" t="s">
        <v>97</v>
      </c>
      <c r="D8" s="12" t="s">
        <v>98</v>
      </c>
      <c r="E8" s="12" t="s">
        <v>98</v>
      </c>
      <c r="F8" s="12" t="s">
        <v>99</v>
      </c>
      <c r="G8" s="12" t="s">
        <v>100</v>
      </c>
      <c r="H8" s="12" t="s">
        <v>100</v>
      </c>
      <c r="I8" s="12" t="s">
        <v>101</v>
      </c>
      <c r="J8" s="12">
        <v>18809151789</v>
      </c>
      <c r="K8" s="12">
        <v>750</v>
      </c>
      <c r="L8" s="12">
        <v>750</v>
      </c>
      <c r="M8" s="12">
        <v>750</v>
      </c>
      <c r="N8" s="12"/>
      <c r="O8" s="12"/>
      <c r="P8" s="12"/>
      <c r="Q8" s="12"/>
      <c r="R8" s="12"/>
      <c r="S8" s="12"/>
      <c r="T8" s="12"/>
      <c r="U8" s="12"/>
      <c r="V8" s="12"/>
      <c r="W8" s="12"/>
      <c r="X8" s="12"/>
      <c r="Y8" s="12" t="s">
        <v>91</v>
      </c>
      <c r="Z8" s="12" t="s">
        <v>73</v>
      </c>
      <c r="AA8" s="12" t="s">
        <v>92</v>
      </c>
      <c r="AB8" s="12" t="s">
        <v>92</v>
      </c>
      <c r="AC8" s="12" t="s">
        <v>92</v>
      </c>
      <c r="AD8" s="12" t="s">
        <v>92</v>
      </c>
      <c r="AE8" s="12">
        <v>400</v>
      </c>
      <c r="AF8" s="12">
        <v>1200</v>
      </c>
      <c r="AG8" s="12">
        <v>1100</v>
      </c>
      <c r="AH8" s="12">
        <v>3300</v>
      </c>
      <c r="AI8" s="12" t="s">
        <v>102</v>
      </c>
      <c r="AJ8" s="12" t="s">
        <v>103</v>
      </c>
      <c r="AK8" s="25"/>
    </row>
    <row r="9" ht="85" customHeight="1" spans="1:37">
      <c r="A9" s="15">
        <v>2</v>
      </c>
      <c r="B9" s="12" t="s">
        <v>104</v>
      </c>
      <c r="C9" s="12" t="s">
        <v>105</v>
      </c>
      <c r="D9" s="12" t="s">
        <v>98</v>
      </c>
      <c r="E9" s="12" t="s">
        <v>98</v>
      </c>
      <c r="F9" s="12" t="s">
        <v>99</v>
      </c>
      <c r="G9" s="12" t="s">
        <v>100</v>
      </c>
      <c r="H9" s="12" t="s">
        <v>100</v>
      </c>
      <c r="I9" s="12" t="s">
        <v>101</v>
      </c>
      <c r="J9" s="12">
        <v>18809151789</v>
      </c>
      <c r="K9" s="12">
        <v>350</v>
      </c>
      <c r="L9" s="12">
        <f t="shared" ref="L8:L14" si="5">M9+N9+O9+P9</f>
        <v>350</v>
      </c>
      <c r="M9" s="12">
        <v>350</v>
      </c>
      <c r="N9" s="12"/>
      <c r="O9" s="12"/>
      <c r="P9" s="12"/>
      <c r="Q9" s="12"/>
      <c r="R9" s="12"/>
      <c r="S9" s="12"/>
      <c r="T9" s="12"/>
      <c r="U9" s="12"/>
      <c r="V9" s="12"/>
      <c r="W9" s="12"/>
      <c r="X9" s="12"/>
      <c r="Y9" s="12" t="s">
        <v>91</v>
      </c>
      <c r="Z9" s="12" t="s">
        <v>73</v>
      </c>
      <c r="AA9" s="12" t="s">
        <v>92</v>
      </c>
      <c r="AB9" s="12" t="s">
        <v>92</v>
      </c>
      <c r="AC9" s="12" t="s">
        <v>92</v>
      </c>
      <c r="AD9" s="12" t="s">
        <v>92</v>
      </c>
      <c r="AE9" s="12">
        <v>2500</v>
      </c>
      <c r="AF9" s="12">
        <v>7000</v>
      </c>
      <c r="AG9" s="12">
        <v>2500</v>
      </c>
      <c r="AH9" s="12">
        <v>7000</v>
      </c>
      <c r="AI9" s="12" t="s">
        <v>106</v>
      </c>
      <c r="AJ9" s="12" t="s">
        <v>107</v>
      </c>
      <c r="AK9" s="25"/>
    </row>
    <row r="10" ht="85" customHeight="1" spans="1:37">
      <c r="A10" s="15">
        <v>3</v>
      </c>
      <c r="B10" s="12" t="s">
        <v>108</v>
      </c>
      <c r="C10" s="12" t="s">
        <v>109</v>
      </c>
      <c r="D10" s="12" t="s">
        <v>98</v>
      </c>
      <c r="E10" s="12" t="s">
        <v>98</v>
      </c>
      <c r="F10" s="12" t="s">
        <v>99</v>
      </c>
      <c r="G10" s="12" t="s">
        <v>100</v>
      </c>
      <c r="H10" s="12" t="s">
        <v>100</v>
      </c>
      <c r="I10" s="12" t="s">
        <v>101</v>
      </c>
      <c r="J10" s="12">
        <v>18809151789</v>
      </c>
      <c r="K10" s="12">
        <v>510</v>
      </c>
      <c r="L10" s="12">
        <f t="shared" si="5"/>
        <v>510</v>
      </c>
      <c r="M10" s="12">
        <v>510</v>
      </c>
      <c r="N10" s="12"/>
      <c r="O10" s="12"/>
      <c r="P10" s="12"/>
      <c r="Q10" s="12"/>
      <c r="R10" s="12"/>
      <c r="S10" s="12"/>
      <c r="T10" s="12"/>
      <c r="U10" s="12"/>
      <c r="V10" s="12"/>
      <c r="W10" s="12"/>
      <c r="X10" s="12"/>
      <c r="Y10" s="12" t="s">
        <v>91</v>
      </c>
      <c r="Z10" s="12" t="s">
        <v>73</v>
      </c>
      <c r="AA10" s="12" t="s">
        <v>92</v>
      </c>
      <c r="AB10" s="12" t="s">
        <v>92</v>
      </c>
      <c r="AC10" s="12" t="s">
        <v>92</v>
      </c>
      <c r="AD10" s="12" t="s">
        <v>92</v>
      </c>
      <c r="AE10" s="12">
        <v>1100</v>
      </c>
      <c r="AF10" s="12">
        <v>3800</v>
      </c>
      <c r="AG10" s="12">
        <v>2610</v>
      </c>
      <c r="AH10" s="12">
        <v>6595</v>
      </c>
      <c r="AI10" s="12" t="s">
        <v>110</v>
      </c>
      <c r="AJ10" s="12" t="s">
        <v>111</v>
      </c>
      <c r="AK10" s="25"/>
    </row>
    <row r="11" ht="85" customHeight="1" spans="1:37">
      <c r="A11" s="15">
        <v>4</v>
      </c>
      <c r="B11" s="12" t="s">
        <v>112</v>
      </c>
      <c r="C11" s="12" t="s">
        <v>113</v>
      </c>
      <c r="D11" s="12" t="s">
        <v>98</v>
      </c>
      <c r="E11" s="12" t="s">
        <v>98</v>
      </c>
      <c r="F11" s="12" t="s">
        <v>99</v>
      </c>
      <c r="G11" s="12" t="s">
        <v>100</v>
      </c>
      <c r="H11" s="12" t="s">
        <v>100</v>
      </c>
      <c r="I11" s="12" t="s">
        <v>101</v>
      </c>
      <c r="J11" s="12">
        <v>18809151789</v>
      </c>
      <c r="K11" s="12">
        <v>165</v>
      </c>
      <c r="L11" s="12">
        <v>165</v>
      </c>
      <c r="M11" s="12"/>
      <c r="N11" s="12"/>
      <c r="O11" s="12">
        <v>165</v>
      </c>
      <c r="P11" s="12"/>
      <c r="Q11" s="12"/>
      <c r="R11" s="12"/>
      <c r="S11" s="12"/>
      <c r="T11" s="12"/>
      <c r="U11" s="12"/>
      <c r="V11" s="12"/>
      <c r="W11" s="12"/>
      <c r="X11" s="12"/>
      <c r="Y11" s="12" t="s">
        <v>91</v>
      </c>
      <c r="Z11" s="12" t="s">
        <v>73</v>
      </c>
      <c r="AA11" s="12" t="s">
        <v>92</v>
      </c>
      <c r="AB11" s="12" t="s">
        <v>92</v>
      </c>
      <c r="AC11" s="12" t="s">
        <v>92</v>
      </c>
      <c r="AD11" s="12" t="s">
        <v>92</v>
      </c>
      <c r="AE11" s="12">
        <v>200</v>
      </c>
      <c r="AF11" s="12">
        <v>500</v>
      </c>
      <c r="AG11" s="12">
        <v>400</v>
      </c>
      <c r="AH11" s="12">
        <v>1300</v>
      </c>
      <c r="AI11" s="12" t="s">
        <v>114</v>
      </c>
      <c r="AJ11" s="12" t="s">
        <v>115</v>
      </c>
      <c r="AK11" s="25"/>
    </row>
    <row r="12" ht="85" customHeight="1" spans="1:37">
      <c r="A12" s="15">
        <v>5</v>
      </c>
      <c r="B12" s="12" t="s">
        <v>116</v>
      </c>
      <c r="C12" s="12" t="s">
        <v>117</v>
      </c>
      <c r="D12" s="12" t="s">
        <v>98</v>
      </c>
      <c r="E12" s="12" t="s">
        <v>118</v>
      </c>
      <c r="F12" s="12" t="s">
        <v>99</v>
      </c>
      <c r="G12" s="12" t="s">
        <v>100</v>
      </c>
      <c r="H12" s="12" t="s">
        <v>100</v>
      </c>
      <c r="I12" s="12" t="s">
        <v>101</v>
      </c>
      <c r="J12" s="12">
        <v>18809151789</v>
      </c>
      <c r="K12" s="12">
        <v>100</v>
      </c>
      <c r="L12" s="12">
        <f t="shared" si="5"/>
        <v>100</v>
      </c>
      <c r="M12" s="12">
        <v>100</v>
      </c>
      <c r="N12" s="12"/>
      <c r="O12" s="12"/>
      <c r="P12" s="12"/>
      <c r="Q12" s="12"/>
      <c r="R12" s="12"/>
      <c r="S12" s="12"/>
      <c r="T12" s="12"/>
      <c r="U12" s="12"/>
      <c r="V12" s="12"/>
      <c r="W12" s="12"/>
      <c r="X12" s="12"/>
      <c r="Y12" s="12" t="s">
        <v>91</v>
      </c>
      <c r="Z12" s="12" t="s">
        <v>73</v>
      </c>
      <c r="AA12" s="12" t="s">
        <v>92</v>
      </c>
      <c r="AB12" s="12" t="s">
        <v>73</v>
      </c>
      <c r="AC12" s="12" t="s">
        <v>73</v>
      </c>
      <c r="AD12" s="12" t="s">
        <v>92</v>
      </c>
      <c r="AE12" s="12">
        <v>27</v>
      </c>
      <c r="AF12" s="12">
        <v>107</v>
      </c>
      <c r="AG12" s="12">
        <v>51</v>
      </c>
      <c r="AH12" s="12">
        <v>195</v>
      </c>
      <c r="AI12" s="12" t="s">
        <v>119</v>
      </c>
      <c r="AJ12" s="12" t="s">
        <v>120</v>
      </c>
      <c r="AK12" s="25"/>
    </row>
    <row r="13" ht="85" customHeight="1" spans="1:37">
      <c r="A13" s="15">
        <v>6</v>
      </c>
      <c r="B13" s="12" t="s">
        <v>121</v>
      </c>
      <c r="C13" s="12" t="s">
        <v>122</v>
      </c>
      <c r="D13" s="12" t="s">
        <v>98</v>
      </c>
      <c r="E13" s="12" t="s">
        <v>123</v>
      </c>
      <c r="F13" s="12" t="s">
        <v>99</v>
      </c>
      <c r="G13" s="12" t="s">
        <v>100</v>
      </c>
      <c r="H13" s="12" t="s">
        <v>100</v>
      </c>
      <c r="I13" s="12" t="s">
        <v>101</v>
      </c>
      <c r="J13" s="12">
        <v>18809151789</v>
      </c>
      <c r="K13" s="12">
        <v>100</v>
      </c>
      <c r="L13" s="12">
        <f t="shared" si="5"/>
        <v>100</v>
      </c>
      <c r="M13" s="12">
        <v>100</v>
      </c>
      <c r="N13" s="12"/>
      <c r="O13" s="12"/>
      <c r="P13" s="12"/>
      <c r="Q13" s="12"/>
      <c r="R13" s="12"/>
      <c r="S13" s="12"/>
      <c r="T13" s="12"/>
      <c r="U13" s="12"/>
      <c r="V13" s="12"/>
      <c r="W13" s="12"/>
      <c r="X13" s="12"/>
      <c r="Y13" s="12" t="s">
        <v>91</v>
      </c>
      <c r="Z13" s="12" t="s">
        <v>73</v>
      </c>
      <c r="AA13" s="12" t="s">
        <v>92</v>
      </c>
      <c r="AB13" s="12" t="s">
        <v>73</v>
      </c>
      <c r="AC13" s="12" t="s">
        <v>73</v>
      </c>
      <c r="AD13" s="12" t="s">
        <v>92</v>
      </c>
      <c r="AE13" s="12">
        <v>20</v>
      </c>
      <c r="AF13" s="12">
        <v>65</v>
      </c>
      <c r="AG13" s="12">
        <v>60</v>
      </c>
      <c r="AH13" s="12">
        <v>180</v>
      </c>
      <c r="AI13" s="12" t="s">
        <v>119</v>
      </c>
      <c r="AJ13" s="12" t="s">
        <v>124</v>
      </c>
      <c r="AK13" s="25"/>
    </row>
    <row r="14" ht="85" customHeight="1" spans="1:37">
      <c r="A14" s="15">
        <v>7</v>
      </c>
      <c r="B14" s="12" t="s">
        <v>125</v>
      </c>
      <c r="C14" s="12" t="s">
        <v>126</v>
      </c>
      <c r="D14" s="12" t="s">
        <v>98</v>
      </c>
      <c r="E14" s="12" t="s">
        <v>127</v>
      </c>
      <c r="F14" s="12" t="s">
        <v>99</v>
      </c>
      <c r="G14" s="12" t="s">
        <v>128</v>
      </c>
      <c r="H14" s="12" t="s">
        <v>128</v>
      </c>
      <c r="I14" s="12" t="s">
        <v>129</v>
      </c>
      <c r="J14" s="12">
        <v>15591555066</v>
      </c>
      <c r="K14" s="12">
        <v>200</v>
      </c>
      <c r="L14" s="12">
        <f t="shared" si="5"/>
        <v>200</v>
      </c>
      <c r="M14" s="12">
        <v>200</v>
      </c>
      <c r="N14" s="12"/>
      <c r="O14" s="12"/>
      <c r="P14" s="12"/>
      <c r="Q14" s="12"/>
      <c r="R14" s="12"/>
      <c r="S14" s="12"/>
      <c r="T14" s="12"/>
      <c r="U14" s="12"/>
      <c r="V14" s="12"/>
      <c r="W14" s="12"/>
      <c r="X14" s="12"/>
      <c r="Y14" s="12" t="s">
        <v>91</v>
      </c>
      <c r="Z14" s="12" t="s">
        <v>73</v>
      </c>
      <c r="AA14" s="12" t="s">
        <v>92</v>
      </c>
      <c r="AB14" s="12" t="s">
        <v>73</v>
      </c>
      <c r="AC14" s="12" t="s">
        <v>73</v>
      </c>
      <c r="AD14" s="12" t="s">
        <v>92</v>
      </c>
      <c r="AE14" s="12">
        <v>65</v>
      </c>
      <c r="AF14" s="12">
        <v>189</v>
      </c>
      <c r="AG14" s="12">
        <v>481</v>
      </c>
      <c r="AH14" s="12">
        <v>1741</v>
      </c>
      <c r="AI14" s="12" t="s">
        <v>130</v>
      </c>
      <c r="AJ14" s="12" t="s">
        <v>131</v>
      </c>
      <c r="AK14" s="25"/>
    </row>
    <row r="15" ht="85" customHeight="1" spans="1:37">
      <c r="A15" s="15">
        <v>8</v>
      </c>
      <c r="B15" s="12" t="s">
        <v>132</v>
      </c>
      <c r="C15" s="12" t="s">
        <v>133</v>
      </c>
      <c r="D15" s="12" t="s">
        <v>98</v>
      </c>
      <c r="E15" s="12" t="s">
        <v>134</v>
      </c>
      <c r="F15" s="12" t="s">
        <v>99</v>
      </c>
      <c r="G15" s="12" t="s">
        <v>100</v>
      </c>
      <c r="H15" s="12" t="s">
        <v>100</v>
      </c>
      <c r="I15" s="12" t="s">
        <v>101</v>
      </c>
      <c r="J15" s="12">
        <v>18809151789</v>
      </c>
      <c r="K15" s="12">
        <v>100</v>
      </c>
      <c r="L15" s="12">
        <v>100</v>
      </c>
      <c r="M15" s="12">
        <v>100</v>
      </c>
      <c r="N15" s="12"/>
      <c r="O15" s="12"/>
      <c r="P15" s="12"/>
      <c r="Q15" s="12"/>
      <c r="R15" s="12"/>
      <c r="S15" s="12"/>
      <c r="T15" s="12"/>
      <c r="U15" s="12"/>
      <c r="V15" s="12"/>
      <c r="W15" s="12"/>
      <c r="X15" s="12"/>
      <c r="Y15" s="12" t="s">
        <v>91</v>
      </c>
      <c r="Z15" s="12" t="s">
        <v>73</v>
      </c>
      <c r="AA15" s="12" t="s">
        <v>73</v>
      </c>
      <c r="AB15" s="12" t="s">
        <v>73</v>
      </c>
      <c r="AC15" s="12" t="s">
        <v>73</v>
      </c>
      <c r="AD15" s="12" t="s">
        <v>92</v>
      </c>
      <c r="AE15" s="12">
        <v>182</v>
      </c>
      <c r="AF15" s="12">
        <v>612</v>
      </c>
      <c r="AG15" s="12">
        <v>382</v>
      </c>
      <c r="AH15" s="12">
        <v>1305</v>
      </c>
      <c r="AI15" s="12" t="s">
        <v>135</v>
      </c>
      <c r="AJ15" s="12" t="s">
        <v>136</v>
      </c>
      <c r="AK15" s="25"/>
    </row>
    <row r="16" ht="85" customHeight="1" spans="1:37">
      <c r="A16" s="15">
        <v>9</v>
      </c>
      <c r="B16" s="12" t="s">
        <v>137</v>
      </c>
      <c r="C16" s="12" t="s">
        <v>138</v>
      </c>
      <c r="D16" s="12" t="s">
        <v>98</v>
      </c>
      <c r="E16" s="12" t="s">
        <v>139</v>
      </c>
      <c r="F16" s="12" t="s">
        <v>99</v>
      </c>
      <c r="G16" s="12" t="s">
        <v>100</v>
      </c>
      <c r="H16" s="12" t="s">
        <v>100</v>
      </c>
      <c r="I16" s="12" t="s">
        <v>101</v>
      </c>
      <c r="J16" s="12">
        <v>18809151789</v>
      </c>
      <c r="K16" s="12">
        <v>100</v>
      </c>
      <c r="L16" s="12">
        <v>100</v>
      </c>
      <c r="M16" s="12">
        <v>100</v>
      </c>
      <c r="N16" s="12"/>
      <c r="O16" s="12"/>
      <c r="P16" s="12"/>
      <c r="Q16" s="12"/>
      <c r="R16" s="12"/>
      <c r="S16" s="12"/>
      <c r="T16" s="12"/>
      <c r="U16" s="12"/>
      <c r="V16" s="12"/>
      <c r="W16" s="12"/>
      <c r="X16" s="12"/>
      <c r="Y16" s="12" t="s">
        <v>91</v>
      </c>
      <c r="Z16" s="12" t="s">
        <v>73</v>
      </c>
      <c r="AA16" s="12" t="s">
        <v>92</v>
      </c>
      <c r="AB16" s="12" t="s">
        <v>92</v>
      </c>
      <c r="AC16" s="12" t="s">
        <v>92</v>
      </c>
      <c r="AD16" s="12" t="s">
        <v>92</v>
      </c>
      <c r="AE16" s="12">
        <v>47</v>
      </c>
      <c r="AF16" s="12">
        <v>117</v>
      </c>
      <c r="AG16" s="12">
        <v>257</v>
      </c>
      <c r="AH16" s="12">
        <v>835</v>
      </c>
      <c r="AI16" s="12" t="s">
        <v>140</v>
      </c>
      <c r="AJ16" s="12" t="s">
        <v>141</v>
      </c>
      <c r="AK16" s="25"/>
    </row>
    <row r="17" ht="85" customHeight="1" spans="1:37">
      <c r="A17" s="15">
        <v>10</v>
      </c>
      <c r="B17" s="12" t="s">
        <v>142</v>
      </c>
      <c r="C17" s="12" t="s">
        <v>143</v>
      </c>
      <c r="D17" s="12" t="s">
        <v>98</v>
      </c>
      <c r="E17" s="12" t="s">
        <v>144</v>
      </c>
      <c r="F17" s="12" t="s">
        <v>99</v>
      </c>
      <c r="G17" s="12" t="s">
        <v>100</v>
      </c>
      <c r="H17" s="12" t="s">
        <v>100</v>
      </c>
      <c r="I17" s="12" t="s">
        <v>101</v>
      </c>
      <c r="J17" s="12">
        <v>18809151789</v>
      </c>
      <c r="K17" s="12">
        <v>80</v>
      </c>
      <c r="L17" s="12">
        <f t="shared" ref="L17:L32" si="6">M17+N17+O17+P17</f>
        <v>80</v>
      </c>
      <c r="M17" s="12">
        <v>80</v>
      </c>
      <c r="N17" s="12"/>
      <c r="O17" s="12"/>
      <c r="P17" s="12"/>
      <c r="Q17" s="12"/>
      <c r="R17" s="12"/>
      <c r="S17" s="12"/>
      <c r="T17" s="12"/>
      <c r="U17" s="12"/>
      <c r="V17" s="12"/>
      <c r="W17" s="12"/>
      <c r="X17" s="12"/>
      <c r="Y17" s="12" t="s">
        <v>91</v>
      </c>
      <c r="Z17" s="12" t="s">
        <v>73</v>
      </c>
      <c r="AA17" s="12" t="s">
        <v>92</v>
      </c>
      <c r="AB17" s="12" t="s">
        <v>73</v>
      </c>
      <c r="AC17" s="12" t="s">
        <v>73</v>
      </c>
      <c r="AD17" s="12" t="s">
        <v>92</v>
      </c>
      <c r="AE17" s="12">
        <v>30</v>
      </c>
      <c r="AF17" s="12">
        <v>82</v>
      </c>
      <c r="AG17" s="12">
        <v>52</v>
      </c>
      <c r="AH17" s="12">
        <v>178</v>
      </c>
      <c r="AI17" s="12" t="s">
        <v>145</v>
      </c>
      <c r="AJ17" s="12" t="s">
        <v>146</v>
      </c>
      <c r="AK17" s="25"/>
    </row>
    <row r="18" ht="85" customHeight="1" spans="1:37">
      <c r="A18" s="15">
        <v>11</v>
      </c>
      <c r="B18" s="12" t="s">
        <v>147</v>
      </c>
      <c r="C18" s="12" t="s">
        <v>148</v>
      </c>
      <c r="D18" s="12" t="s">
        <v>98</v>
      </c>
      <c r="E18" s="12" t="s">
        <v>149</v>
      </c>
      <c r="F18" s="12" t="s">
        <v>99</v>
      </c>
      <c r="G18" s="12" t="s">
        <v>100</v>
      </c>
      <c r="H18" s="12" t="s">
        <v>100</v>
      </c>
      <c r="I18" s="12" t="s">
        <v>101</v>
      </c>
      <c r="J18" s="12">
        <v>18809151789</v>
      </c>
      <c r="K18" s="12">
        <v>50</v>
      </c>
      <c r="L18" s="12">
        <f t="shared" si="6"/>
        <v>50</v>
      </c>
      <c r="M18" s="12">
        <v>50</v>
      </c>
      <c r="N18" s="12"/>
      <c r="O18" s="12"/>
      <c r="P18" s="12"/>
      <c r="Q18" s="12"/>
      <c r="R18" s="12"/>
      <c r="S18" s="12"/>
      <c r="T18" s="12"/>
      <c r="U18" s="12"/>
      <c r="V18" s="12"/>
      <c r="W18" s="12"/>
      <c r="X18" s="12"/>
      <c r="Y18" s="12" t="s">
        <v>91</v>
      </c>
      <c r="Z18" s="12" t="s">
        <v>73</v>
      </c>
      <c r="AA18" s="12" t="s">
        <v>92</v>
      </c>
      <c r="AB18" s="12" t="s">
        <v>73</v>
      </c>
      <c r="AC18" s="12" t="s">
        <v>73</v>
      </c>
      <c r="AD18" s="12" t="s">
        <v>92</v>
      </c>
      <c r="AE18" s="12">
        <v>30</v>
      </c>
      <c r="AF18" s="12">
        <v>68</v>
      </c>
      <c r="AG18" s="12">
        <v>68</v>
      </c>
      <c r="AH18" s="12">
        <v>218</v>
      </c>
      <c r="AI18" s="12" t="s">
        <v>150</v>
      </c>
      <c r="AJ18" s="12" t="s">
        <v>151</v>
      </c>
      <c r="AK18" s="25"/>
    </row>
    <row r="19" ht="85" customHeight="1" spans="1:37">
      <c r="A19" s="15">
        <v>12</v>
      </c>
      <c r="B19" s="12" t="s">
        <v>152</v>
      </c>
      <c r="C19" s="12" t="s">
        <v>148</v>
      </c>
      <c r="D19" s="12" t="s">
        <v>98</v>
      </c>
      <c r="E19" s="12" t="s">
        <v>153</v>
      </c>
      <c r="F19" s="12" t="s">
        <v>99</v>
      </c>
      <c r="G19" s="12" t="s">
        <v>100</v>
      </c>
      <c r="H19" s="12" t="s">
        <v>100</v>
      </c>
      <c r="I19" s="12" t="s">
        <v>101</v>
      </c>
      <c r="J19" s="12">
        <v>18809151789</v>
      </c>
      <c r="K19" s="12">
        <v>50</v>
      </c>
      <c r="L19" s="12">
        <f t="shared" si="6"/>
        <v>50</v>
      </c>
      <c r="M19" s="12">
        <v>50</v>
      </c>
      <c r="N19" s="12"/>
      <c r="O19" s="12"/>
      <c r="P19" s="12"/>
      <c r="Q19" s="12"/>
      <c r="R19" s="12"/>
      <c r="S19" s="12"/>
      <c r="T19" s="12"/>
      <c r="U19" s="12"/>
      <c r="V19" s="12"/>
      <c r="W19" s="12"/>
      <c r="X19" s="12"/>
      <c r="Y19" s="12" t="s">
        <v>91</v>
      </c>
      <c r="Z19" s="12" t="s">
        <v>73</v>
      </c>
      <c r="AA19" s="12" t="s">
        <v>92</v>
      </c>
      <c r="AB19" s="12" t="s">
        <v>73</v>
      </c>
      <c r="AC19" s="12" t="s">
        <v>73</v>
      </c>
      <c r="AD19" s="12" t="s">
        <v>92</v>
      </c>
      <c r="AE19" s="12">
        <v>38</v>
      </c>
      <c r="AF19" s="12">
        <v>131</v>
      </c>
      <c r="AG19" s="12">
        <v>46</v>
      </c>
      <c r="AH19" s="12">
        <v>155</v>
      </c>
      <c r="AI19" s="12" t="s">
        <v>150</v>
      </c>
      <c r="AJ19" s="12" t="s">
        <v>154</v>
      </c>
      <c r="AK19" s="25"/>
    </row>
    <row r="20" ht="85" customHeight="1" spans="1:37">
      <c r="A20" s="15">
        <v>13</v>
      </c>
      <c r="B20" s="12" t="s">
        <v>155</v>
      </c>
      <c r="C20" s="12" t="s">
        <v>148</v>
      </c>
      <c r="D20" s="12" t="s">
        <v>98</v>
      </c>
      <c r="E20" s="12" t="s">
        <v>156</v>
      </c>
      <c r="F20" s="12" t="s">
        <v>99</v>
      </c>
      <c r="G20" s="12" t="s">
        <v>100</v>
      </c>
      <c r="H20" s="12" t="s">
        <v>100</v>
      </c>
      <c r="I20" s="12" t="s">
        <v>101</v>
      </c>
      <c r="J20" s="12">
        <v>18809151789</v>
      </c>
      <c r="K20" s="12">
        <v>50</v>
      </c>
      <c r="L20" s="12">
        <f t="shared" si="6"/>
        <v>50</v>
      </c>
      <c r="M20" s="12">
        <v>50</v>
      </c>
      <c r="N20" s="12"/>
      <c r="O20" s="12"/>
      <c r="P20" s="12"/>
      <c r="Q20" s="12"/>
      <c r="R20" s="12"/>
      <c r="S20" s="12"/>
      <c r="T20" s="12"/>
      <c r="U20" s="12"/>
      <c r="V20" s="12"/>
      <c r="W20" s="12"/>
      <c r="X20" s="12"/>
      <c r="Y20" s="12" t="s">
        <v>91</v>
      </c>
      <c r="Z20" s="12" t="s">
        <v>73</v>
      </c>
      <c r="AA20" s="12" t="s">
        <v>92</v>
      </c>
      <c r="AB20" s="12" t="s">
        <v>73</v>
      </c>
      <c r="AC20" s="12" t="s">
        <v>73</v>
      </c>
      <c r="AD20" s="12" t="s">
        <v>92</v>
      </c>
      <c r="AE20" s="12">
        <v>34</v>
      </c>
      <c r="AF20" s="12">
        <v>101</v>
      </c>
      <c r="AG20" s="12">
        <v>55</v>
      </c>
      <c r="AH20" s="12">
        <v>196</v>
      </c>
      <c r="AI20" s="12" t="s">
        <v>150</v>
      </c>
      <c r="AJ20" s="12" t="s">
        <v>157</v>
      </c>
      <c r="AK20" s="25"/>
    </row>
    <row r="21" ht="85" customHeight="1" spans="1:37">
      <c r="A21" s="15">
        <v>14</v>
      </c>
      <c r="B21" s="12" t="s">
        <v>158</v>
      </c>
      <c r="C21" s="12" t="s">
        <v>159</v>
      </c>
      <c r="D21" s="12" t="s">
        <v>98</v>
      </c>
      <c r="E21" s="12" t="s">
        <v>160</v>
      </c>
      <c r="F21" s="12" t="s">
        <v>99</v>
      </c>
      <c r="G21" s="12" t="s">
        <v>100</v>
      </c>
      <c r="H21" s="12" t="s">
        <v>100</v>
      </c>
      <c r="I21" s="12" t="s">
        <v>101</v>
      </c>
      <c r="J21" s="12">
        <v>18809151789</v>
      </c>
      <c r="K21" s="12">
        <v>50</v>
      </c>
      <c r="L21" s="12">
        <f t="shared" si="6"/>
        <v>50</v>
      </c>
      <c r="M21" s="12">
        <v>50</v>
      </c>
      <c r="N21" s="12"/>
      <c r="O21" s="12"/>
      <c r="P21" s="12"/>
      <c r="Q21" s="12"/>
      <c r="R21" s="12"/>
      <c r="S21" s="12"/>
      <c r="T21" s="12"/>
      <c r="U21" s="12"/>
      <c r="V21" s="12"/>
      <c r="W21" s="12"/>
      <c r="X21" s="12"/>
      <c r="Y21" s="12" t="s">
        <v>91</v>
      </c>
      <c r="Z21" s="12" t="s">
        <v>73</v>
      </c>
      <c r="AA21" s="12" t="s">
        <v>92</v>
      </c>
      <c r="AB21" s="12" t="s">
        <v>73</v>
      </c>
      <c r="AC21" s="12" t="s">
        <v>73</v>
      </c>
      <c r="AD21" s="12" t="s">
        <v>92</v>
      </c>
      <c r="AE21" s="12">
        <v>20</v>
      </c>
      <c r="AF21" s="12">
        <v>49</v>
      </c>
      <c r="AG21" s="12">
        <v>68</v>
      </c>
      <c r="AH21" s="12">
        <v>226</v>
      </c>
      <c r="AI21" s="12" t="s">
        <v>150</v>
      </c>
      <c r="AJ21" s="12" t="s">
        <v>161</v>
      </c>
      <c r="AK21" s="25"/>
    </row>
    <row r="22" ht="85" customHeight="1" spans="1:37">
      <c r="A22" s="15">
        <v>15</v>
      </c>
      <c r="B22" s="12" t="s">
        <v>162</v>
      </c>
      <c r="C22" s="12" t="s">
        <v>159</v>
      </c>
      <c r="D22" s="12" t="s">
        <v>98</v>
      </c>
      <c r="E22" s="12" t="s">
        <v>163</v>
      </c>
      <c r="F22" s="12" t="s">
        <v>99</v>
      </c>
      <c r="G22" s="12" t="s">
        <v>100</v>
      </c>
      <c r="H22" s="12" t="s">
        <v>100</v>
      </c>
      <c r="I22" s="12" t="s">
        <v>101</v>
      </c>
      <c r="J22" s="12">
        <v>18809151789</v>
      </c>
      <c r="K22" s="12">
        <v>50</v>
      </c>
      <c r="L22" s="12">
        <f t="shared" si="6"/>
        <v>50</v>
      </c>
      <c r="M22" s="12">
        <v>50</v>
      </c>
      <c r="N22" s="12"/>
      <c r="O22" s="12"/>
      <c r="P22" s="12"/>
      <c r="Q22" s="12"/>
      <c r="R22" s="12"/>
      <c r="S22" s="12"/>
      <c r="T22" s="12"/>
      <c r="U22" s="12"/>
      <c r="V22" s="12"/>
      <c r="W22" s="12"/>
      <c r="X22" s="12"/>
      <c r="Y22" s="12" t="s">
        <v>91</v>
      </c>
      <c r="Z22" s="12" t="s">
        <v>73</v>
      </c>
      <c r="AA22" s="12" t="s">
        <v>92</v>
      </c>
      <c r="AB22" s="12" t="s">
        <v>73</v>
      </c>
      <c r="AC22" s="12" t="s">
        <v>73</v>
      </c>
      <c r="AD22" s="12" t="s">
        <v>92</v>
      </c>
      <c r="AE22" s="12">
        <v>29</v>
      </c>
      <c r="AF22" s="12">
        <v>58</v>
      </c>
      <c r="AG22" s="12">
        <v>86</v>
      </c>
      <c r="AH22" s="12">
        <v>332</v>
      </c>
      <c r="AI22" s="12" t="s">
        <v>150</v>
      </c>
      <c r="AJ22" s="12" t="s">
        <v>164</v>
      </c>
      <c r="AK22" s="25"/>
    </row>
    <row r="23" ht="85" customHeight="1" spans="1:37">
      <c r="A23" s="15">
        <v>16</v>
      </c>
      <c r="B23" s="12" t="s">
        <v>165</v>
      </c>
      <c r="C23" s="12" t="s">
        <v>166</v>
      </c>
      <c r="D23" s="12" t="s">
        <v>98</v>
      </c>
      <c r="E23" s="12" t="s">
        <v>167</v>
      </c>
      <c r="F23" s="12" t="s">
        <v>99</v>
      </c>
      <c r="G23" s="12" t="s">
        <v>100</v>
      </c>
      <c r="H23" s="12" t="s">
        <v>100</v>
      </c>
      <c r="I23" s="12" t="s">
        <v>101</v>
      </c>
      <c r="J23" s="12">
        <v>18809151789</v>
      </c>
      <c r="K23" s="12">
        <v>50</v>
      </c>
      <c r="L23" s="12">
        <f t="shared" si="6"/>
        <v>50</v>
      </c>
      <c r="M23" s="12">
        <v>50</v>
      </c>
      <c r="N23" s="12"/>
      <c r="O23" s="12"/>
      <c r="P23" s="12"/>
      <c r="Q23" s="12"/>
      <c r="R23" s="12"/>
      <c r="S23" s="12"/>
      <c r="T23" s="12"/>
      <c r="U23" s="12"/>
      <c r="V23" s="12"/>
      <c r="W23" s="12"/>
      <c r="X23" s="12"/>
      <c r="Y23" s="12" t="s">
        <v>91</v>
      </c>
      <c r="Z23" s="12" t="s">
        <v>73</v>
      </c>
      <c r="AA23" s="12" t="s">
        <v>92</v>
      </c>
      <c r="AB23" s="12" t="s">
        <v>73</v>
      </c>
      <c r="AC23" s="12" t="s">
        <v>73</v>
      </c>
      <c r="AD23" s="12" t="s">
        <v>92</v>
      </c>
      <c r="AE23" s="12">
        <v>56</v>
      </c>
      <c r="AF23" s="12">
        <v>183</v>
      </c>
      <c r="AG23" s="12">
        <v>83</v>
      </c>
      <c r="AH23" s="12">
        <v>276</v>
      </c>
      <c r="AI23" s="12" t="s">
        <v>150</v>
      </c>
      <c r="AJ23" s="12" t="s">
        <v>168</v>
      </c>
      <c r="AK23" s="25"/>
    </row>
    <row r="24" ht="85" customHeight="1" spans="1:37">
      <c r="A24" s="15">
        <v>17</v>
      </c>
      <c r="B24" s="12" t="s">
        <v>169</v>
      </c>
      <c r="C24" s="12" t="s">
        <v>170</v>
      </c>
      <c r="D24" s="12" t="s">
        <v>98</v>
      </c>
      <c r="E24" s="12" t="s">
        <v>171</v>
      </c>
      <c r="F24" s="12" t="s">
        <v>99</v>
      </c>
      <c r="G24" s="12" t="s">
        <v>100</v>
      </c>
      <c r="H24" s="12" t="s">
        <v>100</v>
      </c>
      <c r="I24" s="12" t="s">
        <v>101</v>
      </c>
      <c r="J24" s="12">
        <v>18809151789</v>
      </c>
      <c r="K24" s="12">
        <v>50</v>
      </c>
      <c r="L24" s="12">
        <f t="shared" si="6"/>
        <v>50</v>
      </c>
      <c r="M24" s="12">
        <v>50</v>
      </c>
      <c r="N24" s="12"/>
      <c r="O24" s="12"/>
      <c r="P24" s="12"/>
      <c r="Q24" s="12"/>
      <c r="R24" s="12"/>
      <c r="S24" s="12"/>
      <c r="T24" s="12"/>
      <c r="U24" s="12"/>
      <c r="V24" s="12"/>
      <c r="W24" s="12"/>
      <c r="X24" s="12"/>
      <c r="Y24" s="12" t="s">
        <v>91</v>
      </c>
      <c r="Z24" s="12" t="s">
        <v>73</v>
      </c>
      <c r="AA24" s="12" t="s">
        <v>92</v>
      </c>
      <c r="AB24" s="12" t="s">
        <v>73</v>
      </c>
      <c r="AC24" s="12" t="s">
        <v>73</v>
      </c>
      <c r="AD24" s="12" t="s">
        <v>92</v>
      </c>
      <c r="AE24" s="12">
        <v>19</v>
      </c>
      <c r="AF24" s="12">
        <v>61</v>
      </c>
      <c r="AG24" s="12">
        <v>29</v>
      </c>
      <c r="AH24" s="12">
        <v>84</v>
      </c>
      <c r="AI24" s="12" t="s">
        <v>150</v>
      </c>
      <c r="AJ24" s="12" t="s">
        <v>172</v>
      </c>
      <c r="AK24" s="25"/>
    </row>
    <row r="25" ht="85" customHeight="1" spans="1:37">
      <c r="A25" s="15">
        <v>18</v>
      </c>
      <c r="B25" s="12" t="s">
        <v>173</v>
      </c>
      <c r="C25" s="12" t="s">
        <v>174</v>
      </c>
      <c r="D25" s="12" t="s">
        <v>98</v>
      </c>
      <c r="E25" s="12" t="s">
        <v>175</v>
      </c>
      <c r="F25" s="12" t="s">
        <v>99</v>
      </c>
      <c r="G25" s="12" t="s">
        <v>100</v>
      </c>
      <c r="H25" s="12" t="s">
        <v>100</v>
      </c>
      <c r="I25" s="12" t="s">
        <v>101</v>
      </c>
      <c r="J25" s="12">
        <v>18809151789</v>
      </c>
      <c r="K25" s="12">
        <v>50</v>
      </c>
      <c r="L25" s="12">
        <f t="shared" si="6"/>
        <v>50</v>
      </c>
      <c r="M25" s="12">
        <v>50</v>
      </c>
      <c r="N25" s="12"/>
      <c r="O25" s="12"/>
      <c r="P25" s="12"/>
      <c r="Q25" s="12"/>
      <c r="R25" s="12"/>
      <c r="S25" s="12"/>
      <c r="T25" s="12"/>
      <c r="U25" s="12"/>
      <c r="V25" s="12"/>
      <c r="W25" s="12"/>
      <c r="X25" s="12"/>
      <c r="Y25" s="12" t="s">
        <v>91</v>
      </c>
      <c r="Z25" s="12" t="s">
        <v>73</v>
      </c>
      <c r="AA25" s="12" t="s">
        <v>92</v>
      </c>
      <c r="AB25" s="12" t="s">
        <v>73</v>
      </c>
      <c r="AC25" s="12" t="s">
        <v>73</v>
      </c>
      <c r="AD25" s="12" t="s">
        <v>92</v>
      </c>
      <c r="AE25" s="12">
        <v>26</v>
      </c>
      <c r="AF25" s="12">
        <v>63</v>
      </c>
      <c r="AG25" s="12">
        <v>76</v>
      </c>
      <c r="AH25" s="12">
        <v>226</v>
      </c>
      <c r="AI25" s="12" t="s">
        <v>150</v>
      </c>
      <c r="AJ25" s="12" t="s">
        <v>176</v>
      </c>
      <c r="AK25" s="25"/>
    </row>
    <row r="26" ht="85" customHeight="1" spans="1:37">
      <c r="A26" s="15">
        <v>19</v>
      </c>
      <c r="B26" s="12" t="s">
        <v>177</v>
      </c>
      <c r="C26" s="12" t="s">
        <v>178</v>
      </c>
      <c r="D26" s="12" t="s">
        <v>98</v>
      </c>
      <c r="E26" s="12" t="s">
        <v>179</v>
      </c>
      <c r="F26" s="12" t="s">
        <v>99</v>
      </c>
      <c r="G26" s="12" t="s">
        <v>100</v>
      </c>
      <c r="H26" s="12" t="s">
        <v>100</v>
      </c>
      <c r="I26" s="12" t="s">
        <v>101</v>
      </c>
      <c r="J26" s="12">
        <v>18809151789</v>
      </c>
      <c r="K26" s="12">
        <v>50</v>
      </c>
      <c r="L26" s="12">
        <f t="shared" si="6"/>
        <v>50</v>
      </c>
      <c r="M26" s="12">
        <v>50</v>
      </c>
      <c r="N26" s="12"/>
      <c r="O26" s="12"/>
      <c r="P26" s="12"/>
      <c r="Q26" s="12"/>
      <c r="R26" s="12"/>
      <c r="S26" s="12"/>
      <c r="T26" s="12"/>
      <c r="U26" s="12"/>
      <c r="V26" s="12"/>
      <c r="W26" s="12"/>
      <c r="X26" s="12"/>
      <c r="Y26" s="12" t="s">
        <v>91</v>
      </c>
      <c r="Z26" s="12" t="s">
        <v>73</v>
      </c>
      <c r="AA26" s="12" t="s">
        <v>92</v>
      </c>
      <c r="AB26" s="12" t="s">
        <v>73</v>
      </c>
      <c r="AC26" s="12" t="s">
        <v>73</v>
      </c>
      <c r="AD26" s="12" t="s">
        <v>92</v>
      </c>
      <c r="AE26" s="12">
        <v>72</v>
      </c>
      <c r="AF26" s="12">
        <v>202</v>
      </c>
      <c r="AG26" s="12">
        <v>121</v>
      </c>
      <c r="AH26" s="12">
        <v>415</v>
      </c>
      <c r="AI26" s="12" t="s">
        <v>150</v>
      </c>
      <c r="AJ26" s="12" t="s">
        <v>180</v>
      </c>
      <c r="AK26" s="25"/>
    </row>
    <row r="27" ht="85" customHeight="1" spans="1:37">
      <c r="A27" s="15">
        <v>20</v>
      </c>
      <c r="B27" s="12" t="s">
        <v>181</v>
      </c>
      <c r="C27" s="12" t="s">
        <v>182</v>
      </c>
      <c r="D27" s="12" t="s">
        <v>98</v>
      </c>
      <c r="E27" s="12" t="s">
        <v>183</v>
      </c>
      <c r="F27" s="12" t="s">
        <v>99</v>
      </c>
      <c r="G27" s="12" t="s">
        <v>100</v>
      </c>
      <c r="H27" s="12" t="s">
        <v>100</v>
      </c>
      <c r="I27" s="12" t="s">
        <v>101</v>
      </c>
      <c r="J27" s="12">
        <v>18809151789</v>
      </c>
      <c r="K27" s="12">
        <v>50</v>
      </c>
      <c r="L27" s="12">
        <f t="shared" si="6"/>
        <v>50</v>
      </c>
      <c r="M27" s="12">
        <v>50</v>
      </c>
      <c r="N27" s="12"/>
      <c r="O27" s="12"/>
      <c r="P27" s="12"/>
      <c r="Q27" s="12"/>
      <c r="R27" s="12"/>
      <c r="S27" s="12"/>
      <c r="T27" s="12"/>
      <c r="U27" s="12"/>
      <c r="V27" s="12"/>
      <c r="W27" s="12"/>
      <c r="X27" s="12"/>
      <c r="Y27" s="12" t="s">
        <v>91</v>
      </c>
      <c r="Z27" s="12" t="s">
        <v>73</v>
      </c>
      <c r="AA27" s="12" t="s">
        <v>92</v>
      </c>
      <c r="AB27" s="12" t="s">
        <v>73</v>
      </c>
      <c r="AC27" s="12" t="s">
        <v>73</v>
      </c>
      <c r="AD27" s="12" t="s">
        <v>92</v>
      </c>
      <c r="AE27" s="12">
        <v>48</v>
      </c>
      <c r="AF27" s="12">
        <v>172</v>
      </c>
      <c r="AG27" s="12">
        <v>82</v>
      </c>
      <c r="AH27" s="12">
        <v>304</v>
      </c>
      <c r="AI27" s="12" t="s">
        <v>150</v>
      </c>
      <c r="AJ27" s="12" t="s">
        <v>184</v>
      </c>
      <c r="AK27" s="25"/>
    </row>
    <row r="28" ht="85" customHeight="1" spans="1:37">
      <c r="A28" s="15">
        <v>21</v>
      </c>
      <c r="B28" s="12" t="s">
        <v>185</v>
      </c>
      <c r="C28" s="12" t="s">
        <v>186</v>
      </c>
      <c r="D28" s="12" t="s">
        <v>98</v>
      </c>
      <c r="E28" s="12" t="s">
        <v>187</v>
      </c>
      <c r="F28" s="12" t="s">
        <v>99</v>
      </c>
      <c r="G28" s="12" t="s">
        <v>100</v>
      </c>
      <c r="H28" s="12" t="s">
        <v>100</v>
      </c>
      <c r="I28" s="12" t="s">
        <v>101</v>
      </c>
      <c r="J28" s="12">
        <v>18809151789</v>
      </c>
      <c r="K28" s="12">
        <v>50</v>
      </c>
      <c r="L28" s="12">
        <f t="shared" si="6"/>
        <v>50</v>
      </c>
      <c r="M28" s="12">
        <v>50</v>
      </c>
      <c r="N28" s="12"/>
      <c r="O28" s="12"/>
      <c r="P28" s="12"/>
      <c r="Q28" s="12"/>
      <c r="R28" s="12"/>
      <c r="S28" s="12"/>
      <c r="T28" s="12"/>
      <c r="U28" s="12"/>
      <c r="V28" s="12"/>
      <c r="W28" s="12"/>
      <c r="X28" s="12"/>
      <c r="Y28" s="12" t="s">
        <v>91</v>
      </c>
      <c r="Z28" s="12" t="s">
        <v>73</v>
      </c>
      <c r="AA28" s="12" t="s">
        <v>92</v>
      </c>
      <c r="AB28" s="12" t="s">
        <v>73</v>
      </c>
      <c r="AC28" s="12" t="s">
        <v>73</v>
      </c>
      <c r="AD28" s="12" t="s">
        <v>92</v>
      </c>
      <c r="AE28" s="12">
        <v>37</v>
      </c>
      <c r="AF28" s="12">
        <v>107</v>
      </c>
      <c r="AG28" s="12">
        <v>87</v>
      </c>
      <c r="AH28" s="12">
        <v>246</v>
      </c>
      <c r="AI28" s="12" t="s">
        <v>150</v>
      </c>
      <c r="AJ28" s="12" t="s">
        <v>188</v>
      </c>
      <c r="AK28" s="25"/>
    </row>
    <row r="29" ht="85" customHeight="1" spans="1:37">
      <c r="A29" s="15">
        <v>22</v>
      </c>
      <c r="B29" s="12" t="s">
        <v>189</v>
      </c>
      <c r="C29" s="12" t="s">
        <v>190</v>
      </c>
      <c r="D29" s="12" t="s">
        <v>98</v>
      </c>
      <c r="E29" s="12" t="s">
        <v>191</v>
      </c>
      <c r="F29" s="12" t="s">
        <v>99</v>
      </c>
      <c r="G29" s="12" t="s">
        <v>100</v>
      </c>
      <c r="H29" s="12" t="s">
        <v>100</v>
      </c>
      <c r="I29" s="12" t="s">
        <v>101</v>
      </c>
      <c r="J29" s="12">
        <v>18809151789</v>
      </c>
      <c r="K29" s="12">
        <v>50</v>
      </c>
      <c r="L29" s="12">
        <f t="shared" si="6"/>
        <v>50</v>
      </c>
      <c r="M29" s="12">
        <v>50</v>
      </c>
      <c r="N29" s="12"/>
      <c r="O29" s="12"/>
      <c r="P29" s="12"/>
      <c r="Q29" s="12"/>
      <c r="R29" s="12"/>
      <c r="S29" s="12"/>
      <c r="T29" s="12"/>
      <c r="U29" s="12"/>
      <c r="V29" s="12"/>
      <c r="W29" s="12"/>
      <c r="X29" s="12"/>
      <c r="Y29" s="12" t="s">
        <v>91</v>
      </c>
      <c r="Z29" s="12" t="s">
        <v>73</v>
      </c>
      <c r="AA29" s="12" t="s">
        <v>92</v>
      </c>
      <c r="AB29" s="12" t="s">
        <v>73</v>
      </c>
      <c r="AC29" s="12" t="s">
        <v>73</v>
      </c>
      <c r="AD29" s="12" t="s">
        <v>92</v>
      </c>
      <c r="AE29" s="12">
        <v>53</v>
      </c>
      <c r="AF29" s="12">
        <v>155</v>
      </c>
      <c r="AG29" s="12">
        <v>391</v>
      </c>
      <c r="AH29" s="12">
        <v>1248</v>
      </c>
      <c r="AI29" s="12" t="s">
        <v>150</v>
      </c>
      <c r="AJ29" s="12" t="s">
        <v>192</v>
      </c>
      <c r="AK29" s="25"/>
    </row>
    <row r="30" ht="85" customHeight="1" spans="1:37">
      <c r="A30" s="15">
        <v>23</v>
      </c>
      <c r="B30" s="12" t="s">
        <v>193</v>
      </c>
      <c r="C30" s="12" t="s">
        <v>194</v>
      </c>
      <c r="D30" s="12" t="s">
        <v>98</v>
      </c>
      <c r="E30" s="12" t="s">
        <v>195</v>
      </c>
      <c r="F30" s="12" t="s">
        <v>99</v>
      </c>
      <c r="G30" s="12" t="s">
        <v>100</v>
      </c>
      <c r="H30" s="12" t="s">
        <v>100</v>
      </c>
      <c r="I30" s="12" t="s">
        <v>101</v>
      </c>
      <c r="J30" s="12">
        <v>18809151789</v>
      </c>
      <c r="K30" s="12">
        <v>50</v>
      </c>
      <c r="L30" s="12">
        <f t="shared" si="6"/>
        <v>50</v>
      </c>
      <c r="M30" s="12">
        <v>50</v>
      </c>
      <c r="N30" s="12"/>
      <c r="O30" s="12"/>
      <c r="P30" s="12"/>
      <c r="Q30" s="12"/>
      <c r="R30" s="12"/>
      <c r="S30" s="12"/>
      <c r="T30" s="12"/>
      <c r="U30" s="12"/>
      <c r="V30" s="12"/>
      <c r="W30" s="12"/>
      <c r="X30" s="12"/>
      <c r="Y30" s="12" t="s">
        <v>91</v>
      </c>
      <c r="Z30" s="12" t="s">
        <v>73</v>
      </c>
      <c r="AA30" s="12" t="s">
        <v>92</v>
      </c>
      <c r="AB30" s="12" t="s">
        <v>73</v>
      </c>
      <c r="AC30" s="12" t="s">
        <v>73</v>
      </c>
      <c r="AD30" s="12" t="s">
        <v>92</v>
      </c>
      <c r="AE30" s="12">
        <v>43</v>
      </c>
      <c r="AF30" s="12">
        <v>107</v>
      </c>
      <c r="AG30" s="12">
        <v>86</v>
      </c>
      <c r="AH30" s="12">
        <v>320</v>
      </c>
      <c r="AI30" s="12" t="s">
        <v>150</v>
      </c>
      <c r="AJ30" s="12" t="s">
        <v>196</v>
      </c>
      <c r="AK30" s="25"/>
    </row>
    <row r="31" ht="85" customHeight="1" spans="1:37">
      <c r="A31" s="15">
        <v>24</v>
      </c>
      <c r="B31" s="12" t="s">
        <v>197</v>
      </c>
      <c r="C31" s="12" t="s">
        <v>198</v>
      </c>
      <c r="D31" s="12" t="s">
        <v>98</v>
      </c>
      <c r="E31" s="12" t="s">
        <v>199</v>
      </c>
      <c r="F31" s="12" t="s">
        <v>99</v>
      </c>
      <c r="G31" s="12" t="s">
        <v>100</v>
      </c>
      <c r="H31" s="12" t="s">
        <v>100</v>
      </c>
      <c r="I31" s="12" t="s">
        <v>101</v>
      </c>
      <c r="J31" s="12">
        <v>18809151789</v>
      </c>
      <c r="K31" s="12">
        <v>50</v>
      </c>
      <c r="L31" s="12">
        <f t="shared" si="6"/>
        <v>50</v>
      </c>
      <c r="M31" s="12">
        <v>50</v>
      </c>
      <c r="N31" s="12"/>
      <c r="O31" s="12"/>
      <c r="P31" s="12"/>
      <c r="Q31" s="12"/>
      <c r="R31" s="12"/>
      <c r="S31" s="12"/>
      <c r="T31" s="12"/>
      <c r="U31" s="12"/>
      <c r="V31" s="12"/>
      <c r="W31" s="12"/>
      <c r="X31" s="12"/>
      <c r="Y31" s="12" t="s">
        <v>91</v>
      </c>
      <c r="Z31" s="12" t="s">
        <v>73</v>
      </c>
      <c r="AA31" s="12" t="s">
        <v>92</v>
      </c>
      <c r="AB31" s="12" t="s">
        <v>73</v>
      </c>
      <c r="AC31" s="12" t="s">
        <v>73</v>
      </c>
      <c r="AD31" s="12" t="s">
        <v>92</v>
      </c>
      <c r="AE31" s="12">
        <v>47</v>
      </c>
      <c r="AF31" s="12">
        <v>143</v>
      </c>
      <c r="AG31" s="12">
        <v>90</v>
      </c>
      <c r="AH31" s="12">
        <v>324</v>
      </c>
      <c r="AI31" s="12" t="s">
        <v>150</v>
      </c>
      <c r="AJ31" s="12" t="s">
        <v>200</v>
      </c>
      <c r="AK31" s="25"/>
    </row>
    <row r="32" ht="85" customHeight="1" spans="1:37">
      <c r="A32" s="15">
        <v>25</v>
      </c>
      <c r="B32" s="12" t="s">
        <v>201</v>
      </c>
      <c r="C32" s="12" t="s">
        <v>202</v>
      </c>
      <c r="D32" s="12" t="s">
        <v>98</v>
      </c>
      <c r="E32" s="12" t="s">
        <v>203</v>
      </c>
      <c r="F32" s="12" t="s">
        <v>99</v>
      </c>
      <c r="G32" s="12" t="s">
        <v>100</v>
      </c>
      <c r="H32" s="12" t="s">
        <v>100</v>
      </c>
      <c r="I32" s="12" t="s">
        <v>101</v>
      </c>
      <c r="J32" s="12">
        <v>18809151789</v>
      </c>
      <c r="K32" s="12">
        <v>50</v>
      </c>
      <c r="L32" s="12">
        <f t="shared" si="6"/>
        <v>50</v>
      </c>
      <c r="M32" s="12">
        <v>50</v>
      </c>
      <c r="N32" s="12"/>
      <c r="O32" s="12"/>
      <c r="P32" s="12"/>
      <c r="Q32" s="12"/>
      <c r="R32" s="12"/>
      <c r="S32" s="12"/>
      <c r="T32" s="12"/>
      <c r="U32" s="12"/>
      <c r="V32" s="12"/>
      <c r="W32" s="12"/>
      <c r="X32" s="12"/>
      <c r="Y32" s="12" t="s">
        <v>91</v>
      </c>
      <c r="Z32" s="12" t="s">
        <v>73</v>
      </c>
      <c r="AA32" s="12" t="s">
        <v>92</v>
      </c>
      <c r="AB32" s="12" t="s">
        <v>73</v>
      </c>
      <c r="AC32" s="12" t="s">
        <v>73</v>
      </c>
      <c r="AD32" s="12" t="s">
        <v>92</v>
      </c>
      <c r="AE32" s="12">
        <v>48</v>
      </c>
      <c r="AF32" s="12">
        <v>112</v>
      </c>
      <c r="AG32" s="12">
        <v>63</v>
      </c>
      <c r="AH32" s="12">
        <v>264</v>
      </c>
      <c r="AI32" s="12" t="s">
        <v>150</v>
      </c>
      <c r="AJ32" s="12" t="s">
        <v>204</v>
      </c>
      <c r="AK32" s="25"/>
    </row>
    <row r="33" ht="35.1" customHeight="1" spans="1:37">
      <c r="A33" s="14" t="s">
        <v>18</v>
      </c>
      <c r="B33" s="15">
        <v>1</v>
      </c>
      <c r="C33" s="12"/>
      <c r="D33" s="12"/>
      <c r="E33" s="12"/>
      <c r="F33" s="12"/>
      <c r="G33" s="12"/>
      <c r="H33" s="12"/>
      <c r="I33" s="12"/>
      <c r="J33" s="12"/>
      <c r="K33" s="12">
        <f>K34</f>
        <v>240</v>
      </c>
      <c r="L33" s="12">
        <f t="shared" ref="L33:X33" si="7">L34</f>
        <v>240</v>
      </c>
      <c r="M33" s="12">
        <f t="shared" si="7"/>
        <v>240</v>
      </c>
      <c r="N33" s="12">
        <f t="shared" si="7"/>
        <v>0</v>
      </c>
      <c r="O33" s="12">
        <f t="shared" si="7"/>
        <v>0</v>
      </c>
      <c r="P33" s="12">
        <f t="shared" si="7"/>
        <v>0</v>
      </c>
      <c r="Q33" s="12">
        <f t="shared" si="7"/>
        <v>0</v>
      </c>
      <c r="R33" s="12">
        <f t="shared" si="7"/>
        <v>0</v>
      </c>
      <c r="S33" s="12">
        <f t="shared" si="7"/>
        <v>0</v>
      </c>
      <c r="T33" s="12">
        <f t="shared" si="7"/>
        <v>0</v>
      </c>
      <c r="U33" s="12">
        <f t="shared" si="7"/>
        <v>0</v>
      </c>
      <c r="V33" s="12">
        <f t="shared" si="7"/>
        <v>0</v>
      </c>
      <c r="W33" s="12">
        <f t="shared" si="7"/>
        <v>0</v>
      </c>
      <c r="X33" s="12">
        <f t="shared" si="7"/>
        <v>0</v>
      </c>
      <c r="Y33" s="12"/>
      <c r="Z33" s="12"/>
      <c r="AA33" s="12"/>
      <c r="AB33" s="12"/>
      <c r="AC33" s="12"/>
      <c r="AD33" s="12"/>
      <c r="AE33" s="12">
        <f t="shared" ref="AE33:AH33" si="8">AE34</f>
        <v>74</v>
      </c>
      <c r="AF33" s="12">
        <f t="shared" si="8"/>
        <v>241</v>
      </c>
      <c r="AG33" s="12">
        <f t="shared" si="8"/>
        <v>134</v>
      </c>
      <c r="AH33" s="12">
        <f t="shared" si="8"/>
        <v>421</v>
      </c>
      <c r="AI33" s="12"/>
      <c r="AJ33" s="12"/>
      <c r="AK33" s="25"/>
    </row>
    <row r="34" ht="85" customHeight="1" spans="1:37">
      <c r="A34" s="15">
        <v>1</v>
      </c>
      <c r="B34" s="15" t="s">
        <v>205</v>
      </c>
      <c r="C34" s="12" t="s">
        <v>206</v>
      </c>
      <c r="D34" s="12" t="s">
        <v>98</v>
      </c>
      <c r="E34" s="12" t="s">
        <v>98</v>
      </c>
      <c r="F34" s="12" t="s">
        <v>99</v>
      </c>
      <c r="G34" s="12" t="s">
        <v>100</v>
      </c>
      <c r="H34" s="12" t="s">
        <v>207</v>
      </c>
      <c r="I34" s="12" t="s">
        <v>208</v>
      </c>
      <c r="J34" s="12">
        <v>13571462286</v>
      </c>
      <c r="K34" s="12">
        <v>240</v>
      </c>
      <c r="L34" s="12">
        <f>M34+N34+O34+P34</f>
        <v>240</v>
      </c>
      <c r="M34" s="12">
        <v>240</v>
      </c>
      <c r="N34" s="12"/>
      <c r="O34" s="12"/>
      <c r="P34" s="12"/>
      <c r="Q34" s="12"/>
      <c r="R34" s="12"/>
      <c r="S34" s="12"/>
      <c r="T34" s="12"/>
      <c r="U34" s="12"/>
      <c r="V34" s="12"/>
      <c r="W34" s="12"/>
      <c r="X34" s="12"/>
      <c r="Y34" s="12" t="s">
        <v>91</v>
      </c>
      <c r="Z34" s="12" t="s">
        <v>73</v>
      </c>
      <c r="AA34" s="12" t="s">
        <v>92</v>
      </c>
      <c r="AB34" s="12" t="s">
        <v>92</v>
      </c>
      <c r="AC34" s="12" t="s">
        <v>92</v>
      </c>
      <c r="AD34" s="12" t="s">
        <v>92</v>
      </c>
      <c r="AE34" s="12">
        <v>74</v>
      </c>
      <c r="AF34" s="12">
        <v>241</v>
      </c>
      <c r="AG34" s="12">
        <v>134</v>
      </c>
      <c r="AH34" s="12">
        <v>421</v>
      </c>
      <c r="AI34" s="12" t="s">
        <v>209</v>
      </c>
      <c r="AJ34" s="12" t="s">
        <v>210</v>
      </c>
      <c r="AK34" s="25"/>
    </row>
    <row r="35" ht="35.1" customHeight="1" spans="1:37">
      <c r="A35" s="14" t="s">
        <v>19</v>
      </c>
      <c r="B35" s="15">
        <v>47</v>
      </c>
      <c r="C35" s="12"/>
      <c r="D35" s="12"/>
      <c r="E35" s="12"/>
      <c r="F35" s="12"/>
      <c r="G35" s="12"/>
      <c r="H35" s="12"/>
      <c r="I35" s="12"/>
      <c r="J35" s="12"/>
      <c r="K35" s="12">
        <f>SUM(K36:K82)</f>
        <v>4285</v>
      </c>
      <c r="L35" s="12">
        <f t="shared" ref="L35:X35" si="9">SUM(L36:L82)</f>
        <v>4285</v>
      </c>
      <c r="M35" s="12">
        <f t="shared" si="9"/>
        <v>3031</v>
      </c>
      <c r="N35" s="12">
        <f t="shared" si="9"/>
        <v>1224</v>
      </c>
      <c r="O35" s="12">
        <f t="shared" si="9"/>
        <v>30</v>
      </c>
      <c r="P35" s="12">
        <f t="shared" si="9"/>
        <v>0</v>
      </c>
      <c r="Q35" s="12">
        <f t="shared" si="9"/>
        <v>0</v>
      </c>
      <c r="R35" s="12">
        <f t="shared" si="9"/>
        <v>0</v>
      </c>
      <c r="S35" s="12">
        <f t="shared" si="9"/>
        <v>0</v>
      </c>
      <c r="T35" s="12">
        <f t="shared" si="9"/>
        <v>0</v>
      </c>
      <c r="U35" s="12">
        <f t="shared" si="9"/>
        <v>0</v>
      </c>
      <c r="V35" s="12">
        <f t="shared" si="9"/>
        <v>0</v>
      </c>
      <c r="W35" s="12">
        <f t="shared" si="9"/>
        <v>0</v>
      </c>
      <c r="X35" s="12">
        <f t="shared" si="9"/>
        <v>0</v>
      </c>
      <c r="Y35" s="12"/>
      <c r="Z35" s="12"/>
      <c r="AA35" s="12"/>
      <c r="AB35" s="12"/>
      <c r="AC35" s="12"/>
      <c r="AD35" s="12"/>
      <c r="AE35" s="12">
        <f>SUM(AE36:AE82)</f>
        <v>2247</v>
      </c>
      <c r="AF35" s="12">
        <f>SUM(AF36:AF82)</f>
        <v>7111</v>
      </c>
      <c r="AG35" s="12">
        <f>SUM(AG36:AG82)</f>
        <v>7656</v>
      </c>
      <c r="AH35" s="12">
        <f>SUM(AH36:AH82)</f>
        <v>25969</v>
      </c>
      <c r="AI35" s="12"/>
      <c r="AJ35" s="12"/>
      <c r="AK35" s="25"/>
    </row>
    <row r="36" ht="65" customHeight="1" spans="1:37">
      <c r="A36" s="15">
        <v>1</v>
      </c>
      <c r="B36" s="14" t="s">
        <v>211</v>
      </c>
      <c r="C36" s="12" t="s">
        <v>212</v>
      </c>
      <c r="D36" s="12" t="s">
        <v>98</v>
      </c>
      <c r="E36" s="12" t="s">
        <v>213</v>
      </c>
      <c r="F36" s="12" t="s">
        <v>99</v>
      </c>
      <c r="G36" s="12" t="s">
        <v>100</v>
      </c>
      <c r="H36" s="12" t="s">
        <v>100</v>
      </c>
      <c r="I36" s="12" t="s">
        <v>101</v>
      </c>
      <c r="J36" s="12">
        <v>18809151789</v>
      </c>
      <c r="K36" s="12">
        <v>99</v>
      </c>
      <c r="L36" s="12">
        <f t="shared" ref="L36:L54" si="10">M36+N36+O36+P36</f>
        <v>99</v>
      </c>
      <c r="M36" s="12">
        <v>99</v>
      </c>
      <c r="N36" s="12"/>
      <c r="O36" s="12"/>
      <c r="P36" s="12"/>
      <c r="Q36" s="12"/>
      <c r="R36" s="12"/>
      <c r="S36" s="12"/>
      <c r="T36" s="12"/>
      <c r="U36" s="12"/>
      <c r="V36" s="12"/>
      <c r="W36" s="12"/>
      <c r="X36" s="12"/>
      <c r="Y36" s="12" t="s">
        <v>91</v>
      </c>
      <c r="Z36" s="12" t="s">
        <v>73</v>
      </c>
      <c r="AA36" s="12" t="s">
        <v>92</v>
      </c>
      <c r="AB36" s="12" t="s">
        <v>92</v>
      </c>
      <c r="AC36" s="12" t="s">
        <v>92</v>
      </c>
      <c r="AD36" s="12" t="s">
        <v>92</v>
      </c>
      <c r="AE36" s="12">
        <v>39</v>
      </c>
      <c r="AF36" s="12">
        <v>110</v>
      </c>
      <c r="AG36" s="12">
        <v>310</v>
      </c>
      <c r="AH36" s="12">
        <v>1058</v>
      </c>
      <c r="AI36" s="12" t="s">
        <v>214</v>
      </c>
      <c r="AJ36" s="12" t="s">
        <v>215</v>
      </c>
      <c r="AK36" s="25"/>
    </row>
    <row r="37" ht="65" customHeight="1" spans="1:37">
      <c r="A37" s="15">
        <v>2</v>
      </c>
      <c r="B37" s="14" t="s">
        <v>216</v>
      </c>
      <c r="C37" s="12" t="s">
        <v>217</v>
      </c>
      <c r="D37" s="12" t="s">
        <v>98</v>
      </c>
      <c r="E37" s="12" t="s">
        <v>218</v>
      </c>
      <c r="F37" s="12" t="s">
        <v>99</v>
      </c>
      <c r="G37" s="12" t="s">
        <v>100</v>
      </c>
      <c r="H37" s="12" t="s">
        <v>100</v>
      </c>
      <c r="I37" s="12" t="s">
        <v>101</v>
      </c>
      <c r="J37" s="12">
        <v>18809151789</v>
      </c>
      <c r="K37" s="12">
        <v>38</v>
      </c>
      <c r="L37" s="12">
        <f t="shared" si="10"/>
        <v>38</v>
      </c>
      <c r="M37" s="12">
        <v>38</v>
      </c>
      <c r="N37" s="12"/>
      <c r="O37" s="12"/>
      <c r="P37" s="12"/>
      <c r="Q37" s="12"/>
      <c r="R37" s="12"/>
      <c r="S37" s="12"/>
      <c r="T37" s="12"/>
      <c r="U37" s="12"/>
      <c r="V37" s="12"/>
      <c r="W37" s="12"/>
      <c r="X37" s="12"/>
      <c r="Y37" s="12" t="s">
        <v>91</v>
      </c>
      <c r="Z37" s="12" t="s">
        <v>73</v>
      </c>
      <c r="AA37" s="12" t="s">
        <v>92</v>
      </c>
      <c r="AB37" s="12" t="s">
        <v>92</v>
      </c>
      <c r="AC37" s="12" t="s">
        <v>92</v>
      </c>
      <c r="AD37" s="12" t="s">
        <v>92</v>
      </c>
      <c r="AE37" s="12">
        <v>6</v>
      </c>
      <c r="AF37" s="12">
        <v>17</v>
      </c>
      <c r="AG37" s="12">
        <v>30</v>
      </c>
      <c r="AH37" s="12">
        <v>108</v>
      </c>
      <c r="AI37" s="12" t="s">
        <v>219</v>
      </c>
      <c r="AJ37" s="12" t="s">
        <v>220</v>
      </c>
      <c r="AK37" s="25"/>
    </row>
    <row r="38" ht="65" customHeight="1" spans="1:37">
      <c r="A38" s="15">
        <v>3</v>
      </c>
      <c r="B38" s="14" t="s">
        <v>221</v>
      </c>
      <c r="C38" s="12" t="s">
        <v>222</v>
      </c>
      <c r="D38" s="12" t="s">
        <v>98</v>
      </c>
      <c r="E38" s="12" t="s">
        <v>223</v>
      </c>
      <c r="F38" s="12" t="s">
        <v>99</v>
      </c>
      <c r="G38" s="12" t="s">
        <v>100</v>
      </c>
      <c r="H38" s="12" t="s">
        <v>100</v>
      </c>
      <c r="I38" s="12" t="s">
        <v>101</v>
      </c>
      <c r="J38" s="12">
        <v>18809151789</v>
      </c>
      <c r="K38" s="12">
        <v>143</v>
      </c>
      <c r="L38" s="12">
        <f t="shared" si="10"/>
        <v>143</v>
      </c>
      <c r="M38" s="12">
        <v>143</v>
      </c>
      <c r="N38" s="12"/>
      <c r="O38" s="12"/>
      <c r="P38" s="12"/>
      <c r="Q38" s="12"/>
      <c r="R38" s="12"/>
      <c r="S38" s="12"/>
      <c r="T38" s="12"/>
      <c r="U38" s="12"/>
      <c r="V38" s="12"/>
      <c r="W38" s="12"/>
      <c r="X38" s="12"/>
      <c r="Y38" s="12" t="s">
        <v>91</v>
      </c>
      <c r="Z38" s="12" t="s">
        <v>73</v>
      </c>
      <c r="AA38" s="12" t="s">
        <v>73</v>
      </c>
      <c r="AB38" s="12" t="s">
        <v>92</v>
      </c>
      <c r="AC38" s="12" t="s">
        <v>92</v>
      </c>
      <c r="AD38" s="12" t="s">
        <v>92</v>
      </c>
      <c r="AE38" s="12">
        <v>162</v>
      </c>
      <c r="AF38" s="12">
        <v>522</v>
      </c>
      <c r="AG38" s="12">
        <v>310</v>
      </c>
      <c r="AH38" s="12">
        <v>1080</v>
      </c>
      <c r="AI38" s="12" t="s">
        <v>219</v>
      </c>
      <c r="AJ38" s="12" t="s">
        <v>224</v>
      </c>
      <c r="AK38" s="25"/>
    </row>
    <row r="39" ht="65" customHeight="1" spans="1:37">
      <c r="A39" s="15">
        <v>4</v>
      </c>
      <c r="B39" s="14" t="s">
        <v>225</v>
      </c>
      <c r="C39" s="12" t="s">
        <v>226</v>
      </c>
      <c r="D39" s="12" t="s">
        <v>98</v>
      </c>
      <c r="E39" s="12" t="s">
        <v>139</v>
      </c>
      <c r="F39" s="12" t="s">
        <v>99</v>
      </c>
      <c r="G39" s="12" t="s">
        <v>100</v>
      </c>
      <c r="H39" s="12" t="s">
        <v>100</v>
      </c>
      <c r="I39" s="12" t="s">
        <v>101</v>
      </c>
      <c r="J39" s="12">
        <v>18809151789</v>
      </c>
      <c r="K39" s="12">
        <v>200</v>
      </c>
      <c r="L39" s="12">
        <f t="shared" si="10"/>
        <v>200</v>
      </c>
      <c r="M39" s="12">
        <v>200</v>
      </c>
      <c r="N39" s="12"/>
      <c r="O39" s="12"/>
      <c r="P39" s="12"/>
      <c r="Q39" s="12"/>
      <c r="R39" s="12"/>
      <c r="S39" s="12"/>
      <c r="T39" s="12"/>
      <c r="U39" s="12"/>
      <c r="V39" s="12"/>
      <c r="W39" s="12"/>
      <c r="X39" s="12"/>
      <c r="Y39" s="12" t="s">
        <v>91</v>
      </c>
      <c r="Z39" s="12" t="s">
        <v>73</v>
      </c>
      <c r="AA39" s="12" t="s">
        <v>92</v>
      </c>
      <c r="AB39" s="12" t="s">
        <v>92</v>
      </c>
      <c r="AC39" s="12" t="s">
        <v>92</v>
      </c>
      <c r="AD39" s="12" t="s">
        <v>92</v>
      </c>
      <c r="AE39" s="12">
        <v>35</v>
      </c>
      <c r="AF39" s="12">
        <v>79</v>
      </c>
      <c r="AG39" s="12">
        <v>295</v>
      </c>
      <c r="AH39" s="12">
        <v>1030</v>
      </c>
      <c r="AI39" s="12" t="s">
        <v>219</v>
      </c>
      <c r="AJ39" s="12" t="s">
        <v>227</v>
      </c>
      <c r="AK39" s="25"/>
    </row>
    <row r="40" ht="65" customHeight="1" spans="1:37">
      <c r="A40" s="15">
        <v>5</v>
      </c>
      <c r="B40" s="14" t="s">
        <v>228</v>
      </c>
      <c r="C40" s="12" t="s">
        <v>229</v>
      </c>
      <c r="D40" s="12" t="s">
        <v>98</v>
      </c>
      <c r="E40" s="12" t="s">
        <v>230</v>
      </c>
      <c r="F40" s="12" t="s">
        <v>99</v>
      </c>
      <c r="G40" s="12" t="s">
        <v>100</v>
      </c>
      <c r="H40" s="12" t="s">
        <v>100</v>
      </c>
      <c r="I40" s="12" t="s">
        <v>101</v>
      </c>
      <c r="J40" s="12">
        <v>18809151789</v>
      </c>
      <c r="K40" s="12">
        <v>120</v>
      </c>
      <c r="L40" s="12">
        <f t="shared" si="10"/>
        <v>120</v>
      </c>
      <c r="M40" s="12">
        <v>120</v>
      </c>
      <c r="N40" s="12"/>
      <c r="O40" s="12"/>
      <c r="P40" s="12"/>
      <c r="Q40" s="12"/>
      <c r="R40" s="12"/>
      <c r="S40" s="12"/>
      <c r="T40" s="12"/>
      <c r="U40" s="12"/>
      <c r="V40" s="12"/>
      <c r="W40" s="12"/>
      <c r="X40" s="12"/>
      <c r="Y40" s="12" t="s">
        <v>91</v>
      </c>
      <c r="Z40" s="12" t="s">
        <v>73</v>
      </c>
      <c r="AA40" s="12" t="s">
        <v>73</v>
      </c>
      <c r="AB40" s="12" t="s">
        <v>92</v>
      </c>
      <c r="AC40" s="12" t="s">
        <v>92</v>
      </c>
      <c r="AD40" s="12" t="s">
        <v>92</v>
      </c>
      <c r="AE40" s="12">
        <v>34</v>
      </c>
      <c r="AF40" s="12">
        <v>116</v>
      </c>
      <c r="AG40" s="12">
        <v>179</v>
      </c>
      <c r="AH40" s="12">
        <v>545</v>
      </c>
      <c r="AI40" s="12" t="s">
        <v>219</v>
      </c>
      <c r="AJ40" s="12" t="s">
        <v>231</v>
      </c>
      <c r="AK40" s="25"/>
    </row>
    <row r="41" ht="65" customHeight="1" spans="1:37">
      <c r="A41" s="15">
        <v>6</v>
      </c>
      <c r="B41" s="14" t="s">
        <v>232</v>
      </c>
      <c r="C41" s="12" t="s">
        <v>233</v>
      </c>
      <c r="D41" s="12" t="s">
        <v>98</v>
      </c>
      <c r="E41" s="12" t="s">
        <v>234</v>
      </c>
      <c r="F41" s="12" t="s">
        <v>99</v>
      </c>
      <c r="G41" s="12" t="s">
        <v>100</v>
      </c>
      <c r="H41" s="12" t="s">
        <v>100</v>
      </c>
      <c r="I41" s="12" t="s">
        <v>101</v>
      </c>
      <c r="J41" s="12">
        <v>18809151789</v>
      </c>
      <c r="K41" s="12">
        <v>38</v>
      </c>
      <c r="L41" s="12">
        <f t="shared" si="10"/>
        <v>38</v>
      </c>
      <c r="M41" s="12">
        <v>38</v>
      </c>
      <c r="N41" s="12"/>
      <c r="O41" s="12"/>
      <c r="P41" s="12"/>
      <c r="Q41" s="12"/>
      <c r="R41" s="12"/>
      <c r="S41" s="12"/>
      <c r="T41" s="12"/>
      <c r="U41" s="12"/>
      <c r="V41" s="12"/>
      <c r="W41" s="12"/>
      <c r="X41" s="12"/>
      <c r="Y41" s="12" t="s">
        <v>91</v>
      </c>
      <c r="Z41" s="12" t="s">
        <v>73</v>
      </c>
      <c r="AA41" s="12" t="s">
        <v>92</v>
      </c>
      <c r="AB41" s="12" t="s">
        <v>92</v>
      </c>
      <c r="AC41" s="12" t="s">
        <v>92</v>
      </c>
      <c r="AD41" s="12" t="s">
        <v>92</v>
      </c>
      <c r="AE41" s="12">
        <v>84</v>
      </c>
      <c r="AF41" s="12">
        <v>262</v>
      </c>
      <c r="AG41" s="12">
        <v>379</v>
      </c>
      <c r="AH41" s="12">
        <v>1422</v>
      </c>
      <c r="AI41" s="12" t="s">
        <v>235</v>
      </c>
      <c r="AJ41" s="12" t="s">
        <v>236</v>
      </c>
      <c r="AK41" s="25"/>
    </row>
    <row r="42" ht="65" customHeight="1" spans="1:37">
      <c r="A42" s="15">
        <v>7</v>
      </c>
      <c r="B42" s="14" t="s">
        <v>237</v>
      </c>
      <c r="C42" s="12" t="s">
        <v>238</v>
      </c>
      <c r="D42" s="12" t="s">
        <v>98</v>
      </c>
      <c r="E42" s="12" t="s">
        <v>239</v>
      </c>
      <c r="F42" s="12" t="s">
        <v>99</v>
      </c>
      <c r="G42" s="12" t="s">
        <v>100</v>
      </c>
      <c r="H42" s="12" t="s">
        <v>100</v>
      </c>
      <c r="I42" s="12" t="s">
        <v>101</v>
      </c>
      <c r="J42" s="12">
        <v>18809151789</v>
      </c>
      <c r="K42" s="12">
        <v>124</v>
      </c>
      <c r="L42" s="12">
        <f t="shared" si="10"/>
        <v>124</v>
      </c>
      <c r="M42" s="12">
        <v>124</v>
      </c>
      <c r="N42" s="12"/>
      <c r="O42" s="12"/>
      <c r="P42" s="12"/>
      <c r="Q42" s="12"/>
      <c r="R42" s="12"/>
      <c r="S42" s="12"/>
      <c r="T42" s="12"/>
      <c r="U42" s="12"/>
      <c r="V42" s="12"/>
      <c r="W42" s="12"/>
      <c r="X42" s="12"/>
      <c r="Y42" s="12" t="s">
        <v>91</v>
      </c>
      <c r="Z42" s="12" t="s">
        <v>73</v>
      </c>
      <c r="AA42" s="12" t="s">
        <v>73</v>
      </c>
      <c r="AB42" s="12" t="s">
        <v>92</v>
      </c>
      <c r="AC42" s="12" t="s">
        <v>92</v>
      </c>
      <c r="AD42" s="12" t="s">
        <v>92</v>
      </c>
      <c r="AE42" s="12">
        <v>23</v>
      </c>
      <c r="AF42" s="12">
        <v>77</v>
      </c>
      <c r="AG42" s="12">
        <v>109</v>
      </c>
      <c r="AH42" s="12">
        <v>407</v>
      </c>
      <c r="AI42" s="12" t="s">
        <v>219</v>
      </c>
      <c r="AJ42" s="12" t="s">
        <v>240</v>
      </c>
      <c r="AK42" s="25"/>
    </row>
    <row r="43" ht="65" customHeight="1" spans="1:37">
      <c r="A43" s="15">
        <v>8</v>
      </c>
      <c r="B43" s="14" t="s">
        <v>241</v>
      </c>
      <c r="C43" s="12" t="s">
        <v>242</v>
      </c>
      <c r="D43" s="12" t="s">
        <v>98</v>
      </c>
      <c r="E43" s="12" t="s">
        <v>144</v>
      </c>
      <c r="F43" s="12" t="s">
        <v>99</v>
      </c>
      <c r="G43" s="12" t="s">
        <v>100</v>
      </c>
      <c r="H43" s="12" t="s">
        <v>100</v>
      </c>
      <c r="I43" s="12" t="s">
        <v>101</v>
      </c>
      <c r="J43" s="12">
        <v>18809151789</v>
      </c>
      <c r="K43" s="12">
        <v>50</v>
      </c>
      <c r="L43" s="12">
        <f t="shared" si="10"/>
        <v>50</v>
      </c>
      <c r="M43" s="12">
        <v>50</v>
      </c>
      <c r="N43" s="12"/>
      <c r="O43" s="12"/>
      <c r="P43" s="12"/>
      <c r="Q43" s="12"/>
      <c r="R43" s="12"/>
      <c r="S43" s="12"/>
      <c r="T43" s="12"/>
      <c r="U43" s="12"/>
      <c r="V43" s="12"/>
      <c r="W43" s="12"/>
      <c r="X43" s="12"/>
      <c r="Y43" s="12" t="s">
        <v>91</v>
      </c>
      <c r="Z43" s="12" t="s">
        <v>73</v>
      </c>
      <c r="AA43" s="12" t="s">
        <v>92</v>
      </c>
      <c r="AB43" s="12" t="s">
        <v>92</v>
      </c>
      <c r="AC43" s="12" t="s">
        <v>92</v>
      </c>
      <c r="AD43" s="12" t="s">
        <v>92</v>
      </c>
      <c r="AE43" s="12">
        <v>29</v>
      </c>
      <c r="AF43" s="12">
        <v>70</v>
      </c>
      <c r="AG43" s="12">
        <v>64</v>
      </c>
      <c r="AH43" s="12">
        <v>180</v>
      </c>
      <c r="AI43" s="12" t="s">
        <v>235</v>
      </c>
      <c r="AJ43" s="12" t="s">
        <v>243</v>
      </c>
      <c r="AK43" s="25"/>
    </row>
    <row r="44" ht="65" customHeight="1" spans="1:37">
      <c r="A44" s="15">
        <v>9</v>
      </c>
      <c r="B44" s="14" t="s">
        <v>244</v>
      </c>
      <c r="C44" s="12" t="s">
        <v>245</v>
      </c>
      <c r="D44" s="12" t="s">
        <v>98</v>
      </c>
      <c r="E44" s="12" t="s">
        <v>246</v>
      </c>
      <c r="F44" s="12" t="s">
        <v>99</v>
      </c>
      <c r="G44" s="12" t="s">
        <v>100</v>
      </c>
      <c r="H44" s="12" t="s">
        <v>100</v>
      </c>
      <c r="I44" s="12" t="s">
        <v>101</v>
      </c>
      <c r="J44" s="12">
        <v>18809151789</v>
      </c>
      <c r="K44" s="12">
        <v>72</v>
      </c>
      <c r="L44" s="12">
        <f t="shared" si="10"/>
        <v>72</v>
      </c>
      <c r="M44" s="12">
        <v>72</v>
      </c>
      <c r="N44" s="12"/>
      <c r="O44" s="12"/>
      <c r="P44" s="12"/>
      <c r="Q44" s="12"/>
      <c r="R44" s="12"/>
      <c r="S44" s="12"/>
      <c r="T44" s="12"/>
      <c r="U44" s="12"/>
      <c r="V44" s="12"/>
      <c r="W44" s="12"/>
      <c r="X44" s="12"/>
      <c r="Y44" s="12" t="s">
        <v>91</v>
      </c>
      <c r="Z44" s="12" t="s">
        <v>73</v>
      </c>
      <c r="AA44" s="12" t="s">
        <v>92</v>
      </c>
      <c r="AB44" s="12" t="s">
        <v>92</v>
      </c>
      <c r="AC44" s="12" t="s">
        <v>92</v>
      </c>
      <c r="AD44" s="12" t="s">
        <v>92</v>
      </c>
      <c r="AE44" s="12">
        <v>61</v>
      </c>
      <c r="AF44" s="12">
        <v>167</v>
      </c>
      <c r="AG44" s="12">
        <v>357</v>
      </c>
      <c r="AH44" s="12">
        <v>1187</v>
      </c>
      <c r="AI44" s="12" t="s">
        <v>235</v>
      </c>
      <c r="AJ44" s="12" t="s">
        <v>247</v>
      </c>
      <c r="AK44" s="25"/>
    </row>
    <row r="45" ht="65" customHeight="1" spans="1:37">
      <c r="A45" s="15">
        <v>10</v>
      </c>
      <c r="B45" s="14" t="s">
        <v>248</v>
      </c>
      <c r="C45" s="12" t="s">
        <v>249</v>
      </c>
      <c r="D45" s="12" t="s">
        <v>98</v>
      </c>
      <c r="E45" s="12" t="s">
        <v>250</v>
      </c>
      <c r="F45" s="12" t="s">
        <v>99</v>
      </c>
      <c r="G45" s="12" t="s">
        <v>100</v>
      </c>
      <c r="H45" s="12" t="s">
        <v>100</v>
      </c>
      <c r="I45" s="12" t="s">
        <v>101</v>
      </c>
      <c r="J45" s="12">
        <v>18809151789</v>
      </c>
      <c r="K45" s="12">
        <v>60</v>
      </c>
      <c r="L45" s="12">
        <f t="shared" si="10"/>
        <v>60</v>
      </c>
      <c r="M45" s="12">
        <v>60</v>
      </c>
      <c r="N45" s="12"/>
      <c r="O45" s="12"/>
      <c r="P45" s="12"/>
      <c r="Q45" s="12"/>
      <c r="R45" s="12"/>
      <c r="S45" s="12"/>
      <c r="T45" s="12"/>
      <c r="U45" s="12"/>
      <c r="V45" s="12"/>
      <c r="W45" s="12"/>
      <c r="X45" s="12"/>
      <c r="Y45" s="12" t="s">
        <v>91</v>
      </c>
      <c r="Z45" s="12" t="s">
        <v>73</v>
      </c>
      <c r="AA45" s="12" t="s">
        <v>73</v>
      </c>
      <c r="AB45" s="12" t="s">
        <v>92</v>
      </c>
      <c r="AC45" s="12" t="s">
        <v>92</v>
      </c>
      <c r="AD45" s="12" t="s">
        <v>92</v>
      </c>
      <c r="AE45" s="12">
        <v>68</v>
      </c>
      <c r="AF45" s="12">
        <v>195</v>
      </c>
      <c r="AG45" s="12">
        <v>95</v>
      </c>
      <c r="AH45" s="12">
        <v>239</v>
      </c>
      <c r="AI45" s="12" t="s">
        <v>235</v>
      </c>
      <c r="AJ45" s="12" t="s">
        <v>251</v>
      </c>
      <c r="AK45" s="25"/>
    </row>
    <row r="46" ht="65" customHeight="1" spans="1:37">
      <c r="A46" s="15">
        <v>11</v>
      </c>
      <c r="B46" s="14" t="s">
        <v>252</v>
      </c>
      <c r="C46" s="12" t="s">
        <v>253</v>
      </c>
      <c r="D46" s="12" t="s">
        <v>98</v>
      </c>
      <c r="E46" s="12" t="s">
        <v>218</v>
      </c>
      <c r="F46" s="12" t="s">
        <v>99</v>
      </c>
      <c r="G46" s="12" t="s">
        <v>100</v>
      </c>
      <c r="H46" s="12" t="s">
        <v>100</v>
      </c>
      <c r="I46" s="12" t="s">
        <v>101</v>
      </c>
      <c r="J46" s="12">
        <v>18809151789</v>
      </c>
      <c r="K46" s="12">
        <v>25</v>
      </c>
      <c r="L46" s="12">
        <f t="shared" si="10"/>
        <v>25</v>
      </c>
      <c r="M46" s="12">
        <v>25</v>
      </c>
      <c r="N46" s="12"/>
      <c r="O46" s="12"/>
      <c r="P46" s="12"/>
      <c r="Q46" s="12"/>
      <c r="R46" s="12"/>
      <c r="S46" s="12"/>
      <c r="T46" s="12"/>
      <c r="U46" s="12"/>
      <c r="V46" s="12"/>
      <c r="W46" s="12"/>
      <c r="X46" s="12"/>
      <c r="Y46" s="12" t="s">
        <v>91</v>
      </c>
      <c r="Z46" s="12" t="s">
        <v>73</v>
      </c>
      <c r="AA46" s="12" t="s">
        <v>92</v>
      </c>
      <c r="AB46" s="12" t="s">
        <v>92</v>
      </c>
      <c r="AC46" s="12" t="s">
        <v>92</v>
      </c>
      <c r="AD46" s="12" t="s">
        <v>92</v>
      </c>
      <c r="AE46" s="12">
        <v>71</v>
      </c>
      <c r="AF46" s="12">
        <v>254</v>
      </c>
      <c r="AG46" s="12">
        <v>85</v>
      </c>
      <c r="AH46" s="12">
        <v>292</v>
      </c>
      <c r="AI46" s="12" t="s">
        <v>219</v>
      </c>
      <c r="AJ46" s="12" t="s">
        <v>254</v>
      </c>
      <c r="AK46" s="25"/>
    </row>
    <row r="47" ht="65" customHeight="1" spans="1:37">
      <c r="A47" s="15">
        <v>12</v>
      </c>
      <c r="B47" s="14" t="s">
        <v>255</v>
      </c>
      <c r="C47" s="12" t="s">
        <v>256</v>
      </c>
      <c r="D47" s="12" t="s">
        <v>98</v>
      </c>
      <c r="E47" s="12" t="s">
        <v>123</v>
      </c>
      <c r="F47" s="12" t="s">
        <v>99</v>
      </c>
      <c r="G47" s="12" t="s">
        <v>100</v>
      </c>
      <c r="H47" s="12" t="s">
        <v>100</v>
      </c>
      <c r="I47" s="12" t="s">
        <v>101</v>
      </c>
      <c r="J47" s="12">
        <v>18809151789</v>
      </c>
      <c r="K47" s="12">
        <v>60</v>
      </c>
      <c r="L47" s="12">
        <f t="shared" si="10"/>
        <v>60</v>
      </c>
      <c r="M47" s="12">
        <v>60</v>
      </c>
      <c r="N47" s="12"/>
      <c r="O47" s="12"/>
      <c r="P47" s="12"/>
      <c r="Q47" s="12"/>
      <c r="R47" s="12"/>
      <c r="S47" s="12"/>
      <c r="T47" s="12"/>
      <c r="U47" s="12"/>
      <c r="V47" s="12"/>
      <c r="W47" s="12"/>
      <c r="X47" s="12"/>
      <c r="Y47" s="12" t="s">
        <v>91</v>
      </c>
      <c r="Z47" s="12" t="s">
        <v>73</v>
      </c>
      <c r="AA47" s="12" t="s">
        <v>92</v>
      </c>
      <c r="AB47" s="12" t="s">
        <v>92</v>
      </c>
      <c r="AC47" s="12" t="s">
        <v>92</v>
      </c>
      <c r="AD47" s="12" t="s">
        <v>92</v>
      </c>
      <c r="AE47" s="12">
        <v>15</v>
      </c>
      <c r="AF47" s="12">
        <v>51</v>
      </c>
      <c r="AG47" s="12">
        <v>35</v>
      </c>
      <c r="AH47" s="12">
        <v>109</v>
      </c>
      <c r="AI47" s="12" t="s">
        <v>214</v>
      </c>
      <c r="AJ47" s="12" t="s">
        <v>257</v>
      </c>
      <c r="AK47" s="25"/>
    </row>
    <row r="48" ht="65" customHeight="1" spans="1:37">
      <c r="A48" s="15">
        <v>13</v>
      </c>
      <c r="B48" s="14" t="s">
        <v>258</v>
      </c>
      <c r="C48" s="12" t="s">
        <v>259</v>
      </c>
      <c r="D48" s="12" t="s">
        <v>98</v>
      </c>
      <c r="E48" s="12" t="s">
        <v>260</v>
      </c>
      <c r="F48" s="12" t="s">
        <v>99</v>
      </c>
      <c r="G48" s="12" t="s">
        <v>100</v>
      </c>
      <c r="H48" s="12" t="s">
        <v>261</v>
      </c>
      <c r="I48" s="12" t="s">
        <v>262</v>
      </c>
      <c r="J48" s="12">
        <v>13891591159</v>
      </c>
      <c r="K48" s="12">
        <v>294</v>
      </c>
      <c r="L48" s="12">
        <f t="shared" si="10"/>
        <v>294</v>
      </c>
      <c r="M48" s="12"/>
      <c r="N48" s="12">
        <v>294</v>
      </c>
      <c r="O48" s="12"/>
      <c r="P48" s="12"/>
      <c r="Q48" s="12"/>
      <c r="R48" s="12"/>
      <c r="S48" s="12"/>
      <c r="T48" s="12"/>
      <c r="U48" s="12"/>
      <c r="V48" s="12"/>
      <c r="W48" s="12"/>
      <c r="X48" s="12"/>
      <c r="Y48" s="12" t="s">
        <v>91</v>
      </c>
      <c r="Z48" s="12" t="s">
        <v>73</v>
      </c>
      <c r="AA48" s="12" t="s">
        <v>92</v>
      </c>
      <c r="AB48" s="12" t="s">
        <v>92</v>
      </c>
      <c r="AC48" s="12" t="s">
        <v>92</v>
      </c>
      <c r="AD48" s="12" t="s">
        <v>92</v>
      </c>
      <c r="AE48" s="12">
        <v>240</v>
      </c>
      <c r="AF48" s="12">
        <v>816</v>
      </c>
      <c r="AG48" s="12">
        <v>318</v>
      </c>
      <c r="AH48" s="12">
        <v>1130</v>
      </c>
      <c r="AI48" s="12" t="s">
        <v>263</v>
      </c>
      <c r="AJ48" s="12" t="s">
        <v>264</v>
      </c>
      <c r="AK48" s="25"/>
    </row>
    <row r="49" ht="65" customHeight="1" spans="1:37">
      <c r="A49" s="15">
        <v>14</v>
      </c>
      <c r="B49" s="14" t="s">
        <v>265</v>
      </c>
      <c r="C49" s="12" t="s">
        <v>266</v>
      </c>
      <c r="D49" s="12" t="s">
        <v>98</v>
      </c>
      <c r="E49" s="12" t="s">
        <v>123</v>
      </c>
      <c r="F49" s="12" t="s">
        <v>99</v>
      </c>
      <c r="G49" s="12" t="s">
        <v>100</v>
      </c>
      <c r="H49" s="12" t="s">
        <v>261</v>
      </c>
      <c r="I49" s="12" t="s">
        <v>262</v>
      </c>
      <c r="J49" s="12">
        <v>13891591159</v>
      </c>
      <c r="K49" s="12">
        <v>480</v>
      </c>
      <c r="L49" s="12">
        <f t="shared" si="10"/>
        <v>480</v>
      </c>
      <c r="M49" s="12"/>
      <c r="N49" s="12">
        <v>480</v>
      </c>
      <c r="O49" s="12"/>
      <c r="P49" s="12"/>
      <c r="Q49" s="12"/>
      <c r="R49" s="12"/>
      <c r="S49" s="12"/>
      <c r="T49" s="12"/>
      <c r="U49" s="12"/>
      <c r="V49" s="12"/>
      <c r="W49" s="12"/>
      <c r="X49" s="12"/>
      <c r="Y49" s="12" t="s">
        <v>91</v>
      </c>
      <c r="Z49" s="12" t="s">
        <v>73</v>
      </c>
      <c r="AA49" s="12" t="s">
        <v>92</v>
      </c>
      <c r="AB49" s="12" t="s">
        <v>92</v>
      </c>
      <c r="AC49" s="12" t="s">
        <v>92</v>
      </c>
      <c r="AD49" s="12" t="s">
        <v>92</v>
      </c>
      <c r="AE49" s="12">
        <v>163</v>
      </c>
      <c r="AF49" s="12">
        <v>417</v>
      </c>
      <c r="AG49" s="12">
        <v>830</v>
      </c>
      <c r="AH49" s="12">
        <v>2816</v>
      </c>
      <c r="AI49" s="12" t="s">
        <v>214</v>
      </c>
      <c r="AJ49" s="12" t="s">
        <v>267</v>
      </c>
      <c r="AK49" s="25"/>
    </row>
    <row r="50" ht="65" customHeight="1" spans="1:37">
      <c r="A50" s="15">
        <v>15</v>
      </c>
      <c r="B50" s="14" t="s">
        <v>268</v>
      </c>
      <c r="C50" s="12" t="s">
        <v>269</v>
      </c>
      <c r="D50" s="12" t="s">
        <v>98</v>
      </c>
      <c r="E50" s="12" t="s">
        <v>270</v>
      </c>
      <c r="F50" s="12" t="s">
        <v>99</v>
      </c>
      <c r="G50" s="12" t="s">
        <v>100</v>
      </c>
      <c r="H50" s="12" t="s">
        <v>261</v>
      </c>
      <c r="I50" s="12" t="s">
        <v>262</v>
      </c>
      <c r="J50" s="12">
        <v>13891591159</v>
      </c>
      <c r="K50" s="12">
        <v>450</v>
      </c>
      <c r="L50" s="12">
        <f t="shared" si="10"/>
        <v>450</v>
      </c>
      <c r="M50" s="12"/>
      <c r="N50" s="12">
        <v>450</v>
      </c>
      <c r="O50" s="12"/>
      <c r="P50" s="12"/>
      <c r="Q50" s="12"/>
      <c r="R50" s="12"/>
      <c r="S50" s="12"/>
      <c r="T50" s="12"/>
      <c r="U50" s="12"/>
      <c r="V50" s="12"/>
      <c r="W50" s="12"/>
      <c r="X50" s="12"/>
      <c r="Y50" s="12" t="s">
        <v>91</v>
      </c>
      <c r="Z50" s="12" t="s">
        <v>73</v>
      </c>
      <c r="AA50" s="12" t="s">
        <v>73</v>
      </c>
      <c r="AB50" s="12" t="s">
        <v>92</v>
      </c>
      <c r="AC50" s="12" t="s">
        <v>92</v>
      </c>
      <c r="AD50" s="12" t="s">
        <v>92</v>
      </c>
      <c r="AE50" s="12">
        <v>165</v>
      </c>
      <c r="AF50" s="12">
        <v>539</v>
      </c>
      <c r="AG50" s="12">
        <v>483</v>
      </c>
      <c r="AH50" s="12">
        <v>1733</v>
      </c>
      <c r="AI50" s="12" t="s">
        <v>219</v>
      </c>
      <c r="AJ50" s="12" t="s">
        <v>271</v>
      </c>
      <c r="AK50" s="25"/>
    </row>
    <row r="51" ht="65" customHeight="1" spans="1:37">
      <c r="A51" s="15">
        <v>16</v>
      </c>
      <c r="B51" s="14" t="s">
        <v>272</v>
      </c>
      <c r="C51" s="12" t="s">
        <v>273</v>
      </c>
      <c r="D51" s="12" t="s">
        <v>98</v>
      </c>
      <c r="E51" s="12" t="s">
        <v>274</v>
      </c>
      <c r="F51" s="12" t="s">
        <v>99</v>
      </c>
      <c r="G51" s="12" t="s">
        <v>100</v>
      </c>
      <c r="H51" s="12" t="s">
        <v>261</v>
      </c>
      <c r="I51" s="12" t="s">
        <v>262</v>
      </c>
      <c r="J51" s="12">
        <v>13891591159</v>
      </c>
      <c r="K51" s="12">
        <v>132</v>
      </c>
      <c r="L51" s="12">
        <f t="shared" si="10"/>
        <v>132</v>
      </c>
      <c r="M51" s="12">
        <v>132</v>
      </c>
      <c r="N51" s="12"/>
      <c r="O51" s="12"/>
      <c r="P51" s="12"/>
      <c r="Q51" s="12"/>
      <c r="R51" s="12"/>
      <c r="S51" s="12"/>
      <c r="T51" s="12"/>
      <c r="U51" s="12"/>
      <c r="V51" s="12"/>
      <c r="W51" s="12"/>
      <c r="X51" s="12"/>
      <c r="Y51" s="12" t="s">
        <v>91</v>
      </c>
      <c r="Z51" s="12" t="s">
        <v>73</v>
      </c>
      <c r="AA51" s="12" t="s">
        <v>73</v>
      </c>
      <c r="AB51" s="12" t="s">
        <v>92</v>
      </c>
      <c r="AC51" s="12" t="s">
        <v>92</v>
      </c>
      <c r="AD51" s="12" t="s">
        <v>92</v>
      </c>
      <c r="AE51" s="12">
        <v>14</v>
      </c>
      <c r="AF51" s="12">
        <v>58</v>
      </c>
      <c r="AG51" s="12">
        <v>43</v>
      </c>
      <c r="AH51" s="12">
        <v>163</v>
      </c>
      <c r="AI51" s="12" t="s">
        <v>219</v>
      </c>
      <c r="AJ51" s="12" t="s">
        <v>275</v>
      </c>
      <c r="AK51" s="25"/>
    </row>
    <row r="52" ht="65" customHeight="1" spans="1:37">
      <c r="A52" s="15">
        <v>17</v>
      </c>
      <c r="B52" s="14" t="s">
        <v>276</v>
      </c>
      <c r="C52" s="12" t="s">
        <v>277</v>
      </c>
      <c r="D52" s="12" t="s">
        <v>98</v>
      </c>
      <c r="E52" s="12" t="s">
        <v>179</v>
      </c>
      <c r="F52" s="12" t="s">
        <v>99</v>
      </c>
      <c r="G52" s="12" t="s">
        <v>100</v>
      </c>
      <c r="H52" s="12" t="s">
        <v>100</v>
      </c>
      <c r="I52" s="12" t="s">
        <v>101</v>
      </c>
      <c r="J52" s="12">
        <v>18809151789</v>
      </c>
      <c r="K52" s="12">
        <v>40</v>
      </c>
      <c r="L52" s="12">
        <f t="shared" si="10"/>
        <v>40</v>
      </c>
      <c r="M52" s="12">
        <v>40</v>
      </c>
      <c r="N52" s="12"/>
      <c r="O52" s="12"/>
      <c r="P52" s="12"/>
      <c r="Q52" s="12"/>
      <c r="R52" s="12"/>
      <c r="S52" s="12"/>
      <c r="T52" s="12"/>
      <c r="U52" s="12"/>
      <c r="V52" s="12"/>
      <c r="W52" s="12"/>
      <c r="X52" s="12"/>
      <c r="Y52" s="12" t="s">
        <v>91</v>
      </c>
      <c r="Z52" s="12" t="s">
        <v>73</v>
      </c>
      <c r="AA52" s="12" t="s">
        <v>92</v>
      </c>
      <c r="AB52" s="12" t="s">
        <v>92</v>
      </c>
      <c r="AC52" s="12" t="s">
        <v>92</v>
      </c>
      <c r="AD52" s="12" t="s">
        <v>92</v>
      </c>
      <c r="AE52" s="12">
        <v>10</v>
      </c>
      <c r="AF52" s="12">
        <v>32</v>
      </c>
      <c r="AG52" s="12">
        <v>62</v>
      </c>
      <c r="AH52" s="12">
        <v>152</v>
      </c>
      <c r="AI52" s="12" t="s">
        <v>235</v>
      </c>
      <c r="AJ52" s="12" t="s">
        <v>278</v>
      </c>
      <c r="AK52" s="25"/>
    </row>
    <row r="53" ht="65" customHeight="1" spans="1:37">
      <c r="A53" s="15">
        <v>18</v>
      </c>
      <c r="B53" s="14" t="s">
        <v>279</v>
      </c>
      <c r="C53" s="12" t="s">
        <v>280</v>
      </c>
      <c r="D53" s="12" t="s">
        <v>98</v>
      </c>
      <c r="E53" s="12" t="s">
        <v>281</v>
      </c>
      <c r="F53" s="12" t="s">
        <v>99</v>
      </c>
      <c r="G53" s="12" t="s">
        <v>100</v>
      </c>
      <c r="H53" s="12" t="s">
        <v>100</v>
      </c>
      <c r="I53" s="12" t="s">
        <v>101</v>
      </c>
      <c r="J53" s="12">
        <v>18809151789</v>
      </c>
      <c r="K53" s="12">
        <v>40</v>
      </c>
      <c r="L53" s="12">
        <f t="shared" si="10"/>
        <v>40</v>
      </c>
      <c r="M53" s="12">
        <v>40</v>
      </c>
      <c r="N53" s="12"/>
      <c r="O53" s="12"/>
      <c r="P53" s="12"/>
      <c r="Q53" s="12"/>
      <c r="R53" s="12"/>
      <c r="S53" s="12"/>
      <c r="T53" s="12"/>
      <c r="U53" s="12"/>
      <c r="V53" s="12"/>
      <c r="W53" s="12"/>
      <c r="X53" s="12"/>
      <c r="Y53" s="12" t="s">
        <v>91</v>
      </c>
      <c r="Z53" s="12" t="s">
        <v>73</v>
      </c>
      <c r="AA53" s="12" t="s">
        <v>73</v>
      </c>
      <c r="AB53" s="12" t="s">
        <v>92</v>
      </c>
      <c r="AC53" s="12" t="s">
        <v>92</v>
      </c>
      <c r="AD53" s="12" t="s">
        <v>92</v>
      </c>
      <c r="AE53" s="12">
        <v>20</v>
      </c>
      <c r="AF53" s="12">
        <v>48</v>
      </c>
      <c r="AG53" s="12">
        <v>43</v>
      </c>
      <c r="AH53" s="12">
        <v>81</v>
      </c>
      <c r="AI53" s="12" t="s">
        <v>235</v>
      </c>
      <c r="AJ53" s="12" t="s">
        <v>282</v>
      </c>
      <c r="AK53" s="25"/>
    </row>
    <row r="54" ht="65" customHeight="1" spans="1:37">
      <c r="A54" s="15">
        <v>19</v>
      </c>
      <c r="B54" s="14" t="s">
        <v>283</v>
      </c>
      <c r="C54" s="12" t="s">
        <v>284</v>
      </c>
      <c r="D54" s="12" t="s">
        <v>98</v>
      </c>
      <c r="E54" s="12" t="s">
        <v>285</v>
      </c>
      <c r="F54" s="12" t="s">
        <v>99</v>
      </c>
      <c r="G54" s="12" t="s">
        <v>100</v>
      </c>
      <c r="H54" s="12" t="s">
        <v>100</v>
      </c>
      <c r="I54" s="12" t="s">
        <v>101</v>
      </c>
      <c r="J54" s="12">
        <v>18809151789</v>
      </c>
      <c r="K54" s="12">
        <v>30</v>
      </c>
      <c r="L54" s="12">
        <f t="shared" si="10"/>
        <v>30</v>
      </c>
      <c r="M54" s="12"/>
      <c r="N54" s="12"/>
      <c r="O54" s="12">
        <v>30</v>
      </c>
      <c r="P54" s="12"/>
      <c r="Q54" s="12"/>
      <c r="R54" s="12"/>
      <c r="S54" s="12"/>
      <c r="T54" s="12"/>
      <c r="U54" s="12"/>
      <c r="V54" s="12"/>
      <c r="W54" s="12"/>
      <c r="X54" s="12"/>
      <c r="Y54" s="12" t="s">
        <v>91</v>
      </c>
      <c r="Z54" s="12" t="s">
        <v>73</v>
      </c>
      <c r="AA54" s="12" t="s">
        <v>73</v>
      </c>
      <c r="AB54" s="12" t="s">
        <v>92</v>
      </c>
      <c r="AC54" s="12" t="s">
        <v>92</v>
      </c>
      <c r="AD54" s="12" t="s">
        <v>92</v>
      </c>
      <c r="AE54" s="12">
        <v>17</v>
      </c>
      <c r="AF54" s="12">
        <v>53</v>
      </c>
      <c r="AG54" s="12">
        <v>49</v>
      </c>
      <c r="AH54" s="12">
        <v>165</v>
      </c>
      <c r="AI54" s="12" t="s">
        <v>235</v>
      </c>
      <c r="AJ54" s="12" t="s">
        <v>286</v>
      </c>
      <c r="AK54" s="25"/>
    </row>
    <row r="55" ht="65" customHeight="1" spans="1:37">
      <c r="A55" s="15">
        <v>20</v>
      </c>
      <c r="B55" s="14" t="s">
        <v>287</v>
      </c>
      <c r="C55" s="12" t="s">
        <v>288</v>
      </c>
      <c r="D55" s="12" t="s">
        <v>98</v>
      </c>
      <c r="E55" s="12" t="s">
        <v>203</v>
      </c>
      <c r="F55" s="12" t="s">
        <v>99</v>
      </c>
      <c r="G55" s="12" t="s">
        <v>100</v>
      </c>
      <c r="H55" s="12" t="s">
        <v>100</v>
      </c>
      <c r="I55" s="12" t="s">
        <v>101</v>
      </c>
      <c r="J55" s="12">
        <v>18809151789</v>
      </c>
      <c r="K55" s="12">
        <v>40</v>
      </c>
      <c r="L55" s="12">
        <f t="shared" ref="L55:L82" si="11">M55+N55+O55+P55</f>
        <v>40</v>
      </c>
      <c r="M55" s="12">
        <v>40</v>
      </c>
      <c r="N55" s="12"/>
      <c r="O55" s="12"/>
      <c r="P55" s="12"/>
      <c r="Q55" s="12"/>
      <c r="R55" s="12"/>
      <c r="S55" s="12"/>
      <c r="T55" s="12"/>
      <c r="U55" s="12"/>
      <c r="V55" s="12"/>
      <c r="W55" s="12"/>
      <c r="X55" s="12"/>
      <c r="Y55" s="12" t="s">
        <v>91</v>
      </c>
      <c r="Z55" s="12" t="s">
        <v>73</v>
      </c>
      <c r="AA55" s="12" t="s">
        <v>92</v>
      </c>
      <c r="AB55" s="12" t="s">
        <v>92</v>
      </c>
      <c r="AC55" s="12" t="s">
        <v>92</v>
      </c>
      <c r="AD55" s="12" t="s">
        <v>92</v>
      </c>
      <c r="AE55" s="12">
        <v>48</v>
      </c>
      <c r="AF55" s="12">
        <v>129</v>
      </c>
      <c r="AG55" s="12">
        <v>125</v>
      </c>
      <c r="AH55" s="12">
        <v>453</v>
      </c>
      <c r="AI55" s="12" t="s">
        <v>235</v>
      </c>
      <c r="AJ55" s="12" t="s">
        <v>289</v>
      </c>
      <c r="AK55" s="25"/>
    </row>
    <row r="56" ht="65" customHeight="1" spans="1:37">
      <c r="A56" s="15">
        <v>21</v>
      </c>
      <c r="B56" s="14" t="s">
        <v>290</v>
      </c>
      <c r="C56" s="12" t="s">
        <v>291</v>
      </c>
      <c r="D56" s="12" t="s">
        <v>98</v>
      </c>
      <c r="E56" s="12" t="s">
        <v>213</v>
      </c>
      <c r="F56" s="12" t="s">
        <v>99</v>
      </c>
      <c r="G56" s="12" t="s">
        <v>100</v>
      </c>
      <c r="H56" s="12" t="s">
        <v>100</v>
      </c>
      <c r="I56" s="12" t="s">
        <v>101</v>
      </c>
      <c r="J56" s="12">
        <v>18809151789</v>
      </c>
      <c r="K56" s="12">
        <v>160</v>
      </c>
      <c r="L56" s="12">
        <f t="shared" si="11"/>
        <v>160</v>
      </c>
      <c r="M56" s="12">
        <v>160</v>
      </c>
      <c r="N56" s="12"/>
      <c r="O56" s="12"/>
      <c r="P56" s="12"/>
      <c r="Q56" s="12"/>
      <c r="R56" s="12"/>
      <c r="S56" s="12"/>
      <c r="T56" s="12"/>
      <c r="U56" s="12"/>
      <c r="V56" s="12"/>
      <c r="W56" s="12"/>
      <c r="X56" s="12"/>
      <c r="Y56" s="12" t="s">
        <v>91</v>
      </c>
      <c r="Z56" s="12" t="s">
        <v>73</v>
      </c>
      <c r="AA56" s="12" t="s">
        <v>92</v>
      </c>
      <c r="AB56" s="12" t="s">
        <v>92</v>
      </c>
      <c r="AC56" s="12" t="s">
        <v>92</v>
      </c>
      <c r="AD56" s="12" t="s">
        <v>92</v>
      </c>
      <c r="AE56" s="12">
        <v>35</v>
      </c>
      <c r="AF56" s="12">
        <v>90</v>
      </c>
      <c r="AG56" s="12">
        <v>92</v>
      </c>
      <c r="AH56" s="12">
        <v>307</v>
      </c>
      <c r="AI56" s="12" t="s">
        <v>292</v>
      </c>
      <c r="AJ56" s="12" t="s">
        <v>293</v>
      </c>
      <c r="AK56" s="25"/>
    </row>
    <row r="57" ht="65" customHeight="1" spans="1:37">
      <c r="A57" s="15">
        <v>22</v>
      </c>
      <c r="B57" s="14" t="s">
        <v>294</v>
      </c>
      <c r="C57" s="12" t="s">
        <v>295</v>
      </c>
      <c r="D57" s="12" t="s">
        <v>98</v>
      </c>
      <c r="E57" s="12" t="s">
        <v>296</v>
      </c>
      <c r="F57" s="12" t="s">
        <v>99</v>
      </c>
      <c r="G57" s="12" t="s">
        <v>100</v>
      </c>
      <c r="H57" s="12" t="s">
        <v>100</v>
      </c>
      <c r="I57" s="12" t="s">
        <v>101</v>
      </c>
      <c r="J57" s="12">
        <v>18809151789</v>
      </c>
      <c r="K57" s="12">
        <v>240</v>
      </c>
      <c r="L57" s="12">
        <f t="shared" si="11"/>
        <v>240</v>
      </c>
      <c r="M57" s="12">
        <v>240</v>
      </c>
      <c r="N57" s="12"/>
      <c r="O57" s="12"/>
      <c r="P57" s="12"/>
      <c r="Q57" s="12"/>
      <c r="R57" s="12"/>
      <c r="S57" s="12"/>
      <c r="T57" s="12"/>
      <c r="U57" s="12"/>
      <c r="V57" s="12"/>
      <c r="W57" s="12"/>
      <c r="X57" s="12"/>
      <c r="Y57" s="12" t="s">
        <v>91</v>
      </c>
      <c r="Z57" s="12" t="s">
        <v>73</v>
      </c>
      <c r="AA57" s="12" t="s">
        <v>92</v>
      </c>
      <c r="AB57" s="12" t="s">
        <v>92</v>
      </c>
      <c r="AC57" s="12" t="s">
        <v>92</v>
      </c>
      <c r="AD57" s="12" t="s">
        <v>92</v>
      </c>
      <c r="AE57" s="12">
        <v>45</v>
      </c>
      <c r="AF57" s="12">
        <v>169</v>
      </c>
      <c r="AG57" s="12">
        <v>135</v>
      </c>
      <c r="AH57" s="12">
        <v>572</v>
      </c>
      <c r="AI57" s="12" t="s">
        <v>297</v>
      </c>
      <c r="AJ57" s="12" t="s">
        <v>298</v>
      </c>
      <c r="AK57" s="25"/>
    </row>
    <row r="58" ht="65" customHeight="1" spans="1:37">
      <c r="A58" s="15">
        <v>23</v>
      </c>
      <c r="B58" s="14" t="s">
        <v>299</v>
      </c>
      <c r="C58" s="12" t="s">
        <v>300</v>
      </c>
      <c r="D58" s="12" t="s">
        <v>98</v>
      </c>
      <c r="E58" s="12" t="s">
        <v>296</v>
      </c>
      <c r="F58" s="12" t="s">
        <v>99</v>
      </c>
      <c r="G58" s="12" t="s">
        <v>100</v>
      </c>
      <c r="H58" s="12" t="s">
        <v>100</v>
      </c>
      <c r="I58" s="12" t="s">
        <v>101</v>
      </c>
      <c r="J58" s="12">
        <v>18809151789</v>
      </c>
      <c r="K58" s="12">
        <v>160</v>
      </c>
      <c r="L58" s="12">
        <f t="shared" si="11"/>
        <v>160</v>
      </c>
      <c r="M58" s="12">
        <v>160</v>
      </c>
      <c r="N58" s="12"/>
      <c r="O58" s="12"/>
      <c r="P58" s="12"/>
      <c r="Q58" s="12"/>
      <c r="R58" s="12"/>
      <c r="S58" s="12"/>
      <c r="T58" s="12"/>
      <c r="U58" s="12"/>
      <c r="V58" s="12"/>
      <c r="W58" s="12"/>
      <c r="X58" s="12"/>
      <c r="Y58" s="12" t="s">
        <v>91</v>
      </c>
      <c r="Z58" s="12" t="s">
        <v>73</v>
      </c>
      <c r="AA58" s="12" t="s">
        <v>92</v>
      </c>
      <c r="AB58" s="12" t="s">
        <v>92</v>
      </c>
      <c r="AC58" s="12" t="s">
        <v>92</v>
      </c>
      <c r="AD58" s="12" t="s">
        <v>92</v>
      </c>
      <c r="AE58" s="12">
        <v>39</v>
      </c>
      <c r="AF58" s="12">
        <v>138</v>
      </c>
      <c r="AG58" s="12">
        <v>96</v>
      </c>
      <c r="AH58" s="12">
        <v>364</v>
      </c>
      <c r="AI58" s="12" t="s">
        <v>297</v>
      </c>
      <c r="AJ58" s="12" t="s">
        <v>301</v>
      </c>
      <c r="AK58" s="25"/>
    </row>
    <row r="59" ht="65" customHeight="1" spans="1:37">
      <c r="A59" s="15">
        <v>24</v>
      </c>
      <c r="B59" s="14" t="s">
        <v>302</v>
      </c>
      <c r="C59" s="12" t="s">
        <v>303</v>
      </c>
      <c r="D59" s="12" t="s">
        <v>98</v>
      </c>
      <c r="E59" s="12" t="s">
        <v>296</v>
      </c>
      <c r="F59" s="12" t="s">
        <v>99</v>
      </c>
      <c r="G59" s="12" t="s">
        <v>100</v>
      </c>
      <c r="H59" s="12" t="s">
        <v>304</v>
      </c>
      <c r="I59" s="12" t="s">
        <v>305</v>
      </c>
      <c r="J59" s="12">
        <v>13992551021</v>
      </c>
      <c r="K59" s="12">
        <v>29</v>
      </c>
      <c r="L59" s="12">
        <f t="shared" si="11"/>
        <v>29</v>
      </c>
      <c r="M59" s="12">
        <v>29</v>
      </c>
      <c r="N59" s="12"/>
      <c r="O59" s="12"/>
      <c r="P59" s="12"/>
      <c r="Q59" s="12"/>
      <c r="R59" s="12"/>
      <c r="S59" s="12"/>
      <c r="T59" s="12"/>
      <c r="U59" s="12"/>
      <c r="V59" s="12"/>
      <c r="W59" s="12"/>
      <c r="X59" s="12"/>
      <c r="Y59" s="12" t="s">
        <v>91</v>
      </c>
      <c r="Z59" s="12" t="s">
        <v>73</v>
      </c>
      <c r="AA59" s="12" t="s">
        <v>92</v>
      </c>
      <c r="AB59" s="12" t="s">
        <v>92</v>
      </c>
      <c r="AC59" s="12" t="s">
        <v>92</v>
      </c>
      <c r="AD59" s="12" t="s">
        <v>92</v>
      </c>
      <c r="AE59" s="12">
        <v>48</v>
      </c>
      <c r="AF59" s="12">
        <v>157</v>
      </c>
      <c r="AG59" s="12">
        <v>314</v>
      </c>
      <c r="AH59" s="12">
        <v>1124</v>
      </c>
      <c r="AI59" s="12" t="s">
        <v>219</v>
      </c>
      <c r="AJ59" s="12" t="s">
        <v>306</v>
      </c>
      <c r="AK59" s="25"/>
    </row>
    <row r="60" ht="65" customHeight="1" spans="1:37">
      <c r="A60" s="15">
        <v>25</v>
      </c>
      <c r="B60" s="14" t="s">
        <v>307</v>
      </c>
      <c r="C60" s="12" t="s">
        <v>308</v>
      </c>
      <c r="D60" s="12" t="s">
        <v>98</v>
      </c>
      <c r="E60" s="12" t="s">
        <v>309</v>
      </c>
      <c r="F60" s="12" t="s">
        <v>99</v>
      </c>
      <c r="G60" s="12" t="s">
        <v>128</v>
      </c>
      <c r="H60" s="12" t="s">
        <v>128</v>
      </c>
      <c r="I60" s="12" t="s">
        <v>129</v>
      </c>
      <c r="J60" s="12">
        <v>15591555066</v>
      </c>
      <c r="K60" s="12">
        <v>40</v>
      </c>
      <c r="L60" s="12">
        <f t="shared" si="11"/>
        <v>40</v>
      </c>
      <c r="M60" s="12">
        <v>40</v>
      </c>
      <c r="N60" s="12"/>
      <c r="O60" s="12"/>
      <c r="P60" s="12"/>
      <c r="Q60" s="12"/>
      <c r="R60" s="12"/>
      <c r="S60" s="12"/>
      <c r="T60" s="12"/>
      <c r="U60" s="12"/>
      <c r="V60" s="12"/>
      <c r="W60" s="12"/>
      <c r="X60" s="12"/>
      <c r="Y60" s="12" t="s">
        <v>91</v>
      </c>
      <c r="Z60" s="12" t="s">
        <v>73</v>
      </c>
      <c r="AA60" s="12" t="s">
        <v>92</v>
      </c>
      <c r="AB60" s="12" t="s">
        <v>92</v>
      </c>
      <c r="AC60" s="12" t="s">
        <v>92</v>
      </c>
      <c r="AD60" s="12" t="s">
        <v>92</v>
      </c>
      <c r="AE60" s="12">
        <v>31</v>
      </c>
      <c r="AF60" s="12">
        <v>59</v>
      </c>
      <c r="AG60" s="12">
        <v>147</v>
      </c>
      <c r="AH60" s="12">
        <v>463</v>
      </c>
      <c r="AI60" s="12" t="s">
        <v>310</v>
      </c>
      <c r="AJ60" s="12" t="s">
        <v>311</v>
      </c>
      <c r="AK60" s="25"/>
    </row>
    <row r="61" ht="65" customHeight="1" spans="1:37">
      <c r="A61" s="15">
        <v>26</v>
      </c>
      <c r="B61" s="14" t="s">
        <v>312</v>
      </c>
      <c r="C61" s="12" t="s">
        <v>313</v>
      </c>
      <c r="D61" s="12" t="s">
        <v>98</v>
      </c>
      <c r="E61" s="12" t="s">
        <v>314</v>
      </c>
      <c r="F61" s="12" t="s">
        <v>99</v>
      </c>
      <c r="G61" s="12" t="s">
        <v>100</v>
      </c>
      <c r="H61" s="12" t="s">
        <v>100</v>
      </c>
      <c r="I61" s="12" t="s">
        <v>101</v>
      </c>
      <c r="J61" s="12">
        <v>18809151789</v>
      </c>
      <c r="K61" s="12">
        <v>20</v>
      </c>
      <c r="L61" s="12">
        <f t="shared" si="11"/>
        <v>20</v>
      </c>
      <c r="M61" s="12">
        <v>20</v>
      </c>
      <c r="N61" s="12"/>
      <c r="O61" s="12"/>
      <c r="P61" s="12"/>
      <c r="Q61" s="12"/>
      <c r="R61" s="12"/>
      <c r="S61" s="12"/>
      <c r="T61" s="12"/>
      <c r="U61" s="12"/>
      <c r="V61" s="12"/>
      <c r="W61" s="12"/>
      <c r="X61" s="12"/>
      <c r="Y61" s="12" t="s">
        <v>91</v>
      </c>
      <c r="Z61" s="12" t="s">
        <v>73</v>
      </c>
      <c r="AA61" s="12" t="s">
        <v>73</v>
      </c>
      <c r="AB61" s="12" t="s">
        <v>92</v>
      </c>
      <c r="AC61" s="12" t="s">
        <v>92</v>
      </c>
      <c r="AD61" s="12" t="s">
        <v>92</v>
      </c>
      <c r="AE61" s="12">
        <v>23</v>
      </c>
      <c r="AF61" s="12">
        <v>82</v>
      </c>
      <c r="AG61" s="12">
        <v>98</v>
      </c>
      <c r="AH61" s="12">
        <v>312</v>
      </c>
      <c r="AI61" s="12" t="s">
        <v>219</v>
      </c>
      <c r="AJ61" s="12" t="s">
        <v>315</v>
      </c>
      <c r="AK61" s="25"/>
    </row>
    <row r="62" ht="65" customHeight="1" spans="1:37">
      <c r="A62" s="15">
        <v>27</v>
      </c>
      <c r="B62" s="14" t="s">
        <v>316</v>
      </c>
      <c r="C62" s="12" t="s">
        <v>317</v>
      </c>
      <c r="D62" s="12" t="s">
        <v>98</v>
      </c>
      <c r="E62" s="12" t="s">
        <v>213</v>
      </c>
      <c r="F62" s="12" t="s">
        <v>99</v>
      </c>
      <c r="G62" s="12" t="s">
        <v>100</v>
      </c>
      <c r="H62" s="12" t="s">
        <v>100</v>
      </c>
      <c r="I62" s="12" t="s">
        <v>101</v>
      </c>
      <c r="J62" s="12">
        <v>18809151789</v>
      </c>
      <c r="K62" s="12">
        <v>20</v>
      </c>
      <c r="L62" s="12">
        <f t="shared" si="11"/>
        <v>20</v>
      </c>
      <c r="M62" s="12">
        <v>20</v>
      </c>
      <c r="N62" s="12"/>
      <c r="O62" s="12"/>
      <c r="P62" s="12"/>
      <c r="Q62" s="12"/>
      <c r="R62" s="12"/>
      <c r="S62" s="12"/>
      <c r="T62" s="12"/>
      <c r="U62" s="12"/>
      <c r="V62" s="12"/>
      <c r="W62" s="12"/>
      <c r="X62" s="12"/>
      <c r="Y62" s="12" t="s">
        <v>91</v>
      </c>
      <c r="Z62" s="12" t="s">
        <v>73</v>
      </c>
      <c r="AA62" s="12" t="s">
        <v>92</v>
      </c>
      <c r="AB62" s="12" t="s">
        <v>92</v>
      </c>
      <c r="AC62" s="12" t="s">
        <v>92</v>
      </c>
      <c r="AD62" s="12" t="s">
        <v>92</v>
      </c>
      <c r="AE62" s="12">
        <v>20</v>
      </c>
      <c r="AF62" s="12">
        <v>67</v>
      </c>
      <c r="AG62" s="12">
        <v>208</v>
      </c>
      <c r="AH62" s="12">
        <v>625</v>
      </c>
      <c r="AI62" s="12" t="s">
        <v>214</v>
      </c>
      <c r="AJ62" s="12" t="s">
        <v>318</v>
      </c>
      <c r="AK62" s="25"/>
    </row>
    <row r="63" ht="65" customHeight="1" spans="1:37">
      <c r="A63" s="15">
        <v>28</v>
      </c>
      <c r="B63" s="14" t="s">
        <v>319</v>
      </c>
      <c r="C63" s="12" t="s">
        <v>320</v>
      </c>
      <c r="D63" s="12" t="s">
        <v>98</v>
      </c>
      <c r="E63" s="12" t="s">
        <v>321</v>
      </c>
      <c r="F63" s="12" t="s">
        <v>99</v>
      </c>
      <c r="G63" s="12" t="s">
        <v>100</v>
      </c>
      <c r="H63" s="12" t="s">
        <v>100</v>
      </c>
      <c r="I63" s="12" t="s">
        <v>101</v>
      </c>
      <c r="J63" s="12">
        <v>18809151789</v>
      </c>
      <c r="K63" s="12">
        <v>141</v>
      </c>
      <c r="L63" s="12">
        <f t="shared" si="11"/>
        <v>141</v>
      </c>
      <c r="M63" s="12">
        <v>141</v>
      </c>
      <c r="N63" s="12"/>
      <c r="O63" s="12"/>
      <c r="P63" s="12"/>
      <c r="Q63" s="12"/>
      <c r="R63" s="12"/>
      <c r="S63" s="12"/>
      <c r="T63" s="12"/>
      <c r="U63" s="12"/>
      <c r="V63" s="12"/>
      <c r="W63" s="12"/>
      <c r="X63" s="12"/>
      <c r="Y63" s="12" t="s">
        <v>91</v>
      </c>
      <c r="Z63" s="12" t="s">
        <v>73</v>
      </c>
      <c r="AA63" s="12" t="s">
        <v>73</v>
      </c>
      <c r="AB63" s="12" t="s">
        <v>92</v>
      </c>
      <c r="AC63" s="12" t="s">
        <v>92</v>
      </c>
      <c r="AD63" s="12" t="s">
        <v>92</v>
      </c>
      <c r="AE63" s="12">
        <v>45</v>
      </c>
      <c r="AF63" s="12">
        <v>122</v>
      </c>
      <c r="AG63" s="12">
        <v>245</v>
      </c>
      <c r="AH63" s="12">
        <v>751</v>
      </c>
      <c r="AI63" s="12" t="s">
        <v>219</v>
      </c>
      <c r="AJ63" s="12" t="s">
        <v>322</v>
      </c>
      <c r="AK63" s="25"/>
    </row>
    <row r="64" ht="65" customHeight="1" spans="1:37">
      <c r="A64" s="15">
        <v>29</v>
      </c>
      <c r="B64" s="14" t="s">
        <v>323</v>
      </c>
      <c r="C64" s="12" t="s">
        <v>324</v>
      </c>
      <c r="D64" s="12" t="s">
        <v>98</v>
      </c>
      <c r="E64" s="12" t="s">
        <v>250</v>
      </c>
      <c r="F64" s="12" t="s">
        <v>99</v>
      </c>
      <c r="G64" s="12" t="s">
        <v>100</v>
      </c>
      <c r="H64" s="12" t="s">
        <v>100</v>
      </c>
      <c r="I64" s="12" t="s">
        <v>101</v>
      </c>
      <c r="J64" s="12">
        <v>18809151789</v>
      </c>
      <c r="K64" s="12">
        <v>56</v>
      </c>
      <c r="L64" s="12">
        <f t="shared" si="11"/>
        <v>56</v>
      </c>
      <c r="M64" s="12">
        <v>56</v>
      </c>
      <c r="N64" s="12"/>
      <c r="O64" s="12"/>
      <c r="P64" s="12"/>
      <c r="Q64" s="12"/>
      <c r="R64" s="12"/>
      <c r="S64" s="12"/>
      <c r="T64" s="12"/>
      <c r="U64" s="12"/>
      <c r="V64" s="12"/>
      <c r="W64" s="12"/>
      <c r="X64" s="12"/>
      <c r="Y64" s="12" t="s">
        <v>91</v>
      </c>
      <c r="Z64" s="12" t="s">
        <v>73</v>
      </c>
      <c r="AA64" s="12" t="s">
        <v>73</v>
      </c>
      <c r="AB64" s="12" t="s">
        <v>92</v>
      </c>
      <c r="AC64" s="12" t="s">
        <v>92</v>
      </c>
      <c r="AD64" s="12" t="s">
        <v>92</v>
      </c>
      <c r="AE64" s="12">
        <v>27</v>
      </c>
      <c r="AF64" s="12">
        <v>78</v>
      </c>
      <c r="AG64" s="12">
        <v>40</v>
      </c>
      <c r="AH64" s="12">
        <v>130</v>
      </c>
      <c r="AI64" s="12" t="s">
        <v>219</v>
      </c>
      <c r="AJ64" s="12" t="s">
        <v>325</v>
      </c>
      <c r="AK64" s="25"/>
    </row>
    <row r="65" ht="65" customHeight="1" spans="1:37">
      <c r="A65" s="15">
        <v>30</v>
      </c>
      <c r="B65" s="14" t="s">
        <v>326</v>
      </c>
      <c r="C65" s="12" t="s">
        <v>327</v>
      </c>
      <c r="D65" s="12" t="s">
        <v>98</v>
      </c>
      <c r="E65" s="12" t="s">
        <v>281</v>
      </c>
      <c r="F65" s="12" t="s">
        <v>99</v>
      </c>
      <c r="G65" s="12" t="s">
        <v>100</v>
      </c>
      <c r="H65" s="12" t="s">
        <v>100</v>
      </c>
      <c r="I65" s="12" t="s">
        <v>101</v>
      </c>
      <c r="J65" s="12">
        <v>18809151789</v>
      </c>
      <c r="K65" s="12">
        <v>73</v>
      </c>
      <c r="L65" s="12">
        <f t="shared" si="11"/>
        <v>73</v>
      </c>
      <c r="M65" s="12">
        <v>73</v>
      </c>
      <c r="N65" s="12"/>
      <c r="O65" s="12"/>
      <c r="P65" s="12"/>
      <c r="Q65" s="12"/>
      <c r="R65" s="12"/>
      <c r="S65" s="12"/>
      <c r="T65" s="12"/>
      <c r="U65" s="12"/>
      <c r="V65" s="12"/>
      <c r="W65" s="12"/>
      <c r="X65" s="12"/>
      <c r="Y65" s="12" t="s">
        <v>91</v>
      </c>
      <c r="Z65" s="12" t="s">
        <v>73</v>
      </c>
      <c r="AA65" s="12" t="s">
        <v>73</v>
      </c>
      <c r="AB65" s="12" t="s">
        <v>92</v>
      </c>
      <c r="AC65" s="12" t="s">
        <v>92</v>
      </c>
      <c r="AD65" s="12" t="s">
        <v>92</v>
      </c>
      <c r="AE65" s="12">
        <v>20</v>
      </c>
      <c r="AF65" s="12">
        <v>84</v>
      </c>
      <c r="AG65" s="12">
        <v>114</v>
      </c>
      <c r="AH65" s="12">
        <v>423</v>
      </c>
      <c r="AI65" s="12" t="s">
        <v>235</v>
      </c>
      <c r="AJ65" s="12" t="s">
        <v>328</v>
      </c>
      <c r="AK65" s="25"/>
    </row>
    <row r="66" ht="65" customHeight="1" spans="1:37">
      <c r="A66" s="15">
        <v>31</v>
      </c>
      <c r="B66" s="14" t="s">
        <v>329</v>
      </c>
      <c r="C66" s="12" t="s">
        <v>330</v>
      </c>
      <c r="D66" s="12" t="s">
        <v>98</v>
      </c>
      <c r="E66" s="12" t="s">
        <v>331</v>
      </c>
      <c r="F66" s="12" t="s">
        <v>99</v>
      </c>
      <c r="G66" s="12" t="s">
        <v>100</v>
      </c>
      <c r="H66" s="12" t="s">
        <v>100</v>
      </c>
      <c r="I66" s="12" t="s">
        <v>101</v>
      </c>
      <c r="J66" s="12">
        <v>18809151789</v>
      </c>
      <c r="K66" s="12">
        <v>35</v>
      </c>
      <c r="L66" s="12">
        <f t="shared" si="11"/>
        <v>35</v>
      </c>
      <c r="M66" s="12">
        <v>35</v>
      </c>
      <c r="N66" s="12"/>
      <c r="O66" s="12"/>
      <c r="P66" s="12"/>
      <c r="Q66" s="12"/>
      <c r="R66" s="12"/>
      <c r="S66" s="12"/>
      <c r="T66" s="12"/>
      <c r="U66" s="12"/>
      <c r="V66" s="12"/>
      <c r="W66" s="12"/>
      <c r="X66" s="12"/>
      <c r="Y66" s="12" t="s">
        <v>91</v>
      </c>
      <c r="Z66" s="12" t="s">
        <v>73</v>
      </c>
      <c r="AA66" s="12" t="s">
        <v>92</v>
      </c>
      <c r="AB66" s="12" t="s">
        <v>92</v>
      </c>
      <c r="AC66" s="12" t="s">
        <v>92</v>
      </c>
      <c r="AD66" s="12" t="s">
        <v>92</v>
      </c>
      <c r="AE66" s="12">
        <v>34</v>
      </c>
      <c r="AF66" s="12">
        <v>92</v>
      </c>
      <c r="AG66" s="12">
        <v>58</v>
      </c>
      <c r="AH66" s="12">
        <v>221</v>
      </c>
      <c r="AI66" s="12" t="s">
        <v>235</v>
      </c>
      <c r="AJ66" s="12" t="s">
        <v>332</v>
      </c>
      <c r="AK66" s="25"/>
    </row>
    <row r="67" ht="65" customHeight="1" spans="1:37">
      <c r="A67" s="15">
        <v>32</v>
      </c>
      <c r="B67" s="14" t="s">
        <v>333</v>
      </c>
      <c r="C67" s="12" t="s">
        <v>334</v>
      </c>
      <c r="D67" s="12" t="s">
        <v>98</v>
      </c>
      <c r="E67" s="12" t="s">
        <v>195</v>
      </c>
      <c r="F67" s="12" t="s">
        <v>99</v>
      </c>
      <c r="G67" s="12" t="s">
        <v>100</v>
      </c>
      <c r="H67" s="12" t="s">
        <v>100</v>
      </c>
      <c r="I67" s="12" t="s">
        <v>101</v>
      </c>
      <c r="J67" s="12">
        <v>18809151789</v>
      </c>
      <c r="K67" s="12">
        <v>38</v>
      </c>
      <c r="L67" s="12">
        <f t="shared" si="11"/>
        <v>38</v>
      </c>
      <c r="M67" s="12">
        <v>38</v>
      </c>
      <c r="N67" s="12"/>
      <c r="O67" s="12"/>
      <c r="P67" s="12"/>
      <c r="Q67" s="12"/>
      <c r="R67" s="12"/>
      <c r="S67" s="12"/>
      <c r="T67" s="12"/>
      <c r="U67" s="12"/>
      <c r="V67" s="12"/>
      <c r="W67" s="12"/>
      <c r="X67" s="12"/>
      <c r="Y67" s="12" t="s">
        <v>91</v>
      </c>
      <c r="Z67" s="12" t="s">
        <v>73</v>
      </c>
      <c r="AA67" s="12" t="s">
        <v>92</v>
      </c>
      <c r="AB67" s="12" t="s">
        <v>92</v>
      </c>
      <c r="AC67" s="12" t="s">
        <v>92</v>
      </c>
      <c r="AD67" s="12" t="s">
        <v>92</v>
      </c>
      <c r="AE67" s="12">
        <v>43</v>
      </c>
      <c r="AF67" s="12">
        <v>109</v>
      </c>
      <c r="AG67" s="12">
        <v>53</v>
      </c>
      <c r="AH67" s="12">
        <v>154</v>
      </c>
      <c r="AI67" s="12" t="s">
        <v>219</v>
      </c>
      <c r="AJ67" s="12" t="s">
        <v>335</v>
      </c>
      <c r="AK67" s="25"/>
    </row>
    <row r="68" ht="80" customHeight="1" spans="1:37">
      <c r="A68" s="15">
        <v>33</v>
      </c>
      <c r="B68" s="14" t="s">
        <v>336</v>
      </c>
      <c r="C68" s="12" t="s">
        <v>337</v>
      </c>
      <c r="D68" s="12" t="s">
        <v>98</v>
      </c>
      <c r="E68" s="12" t="s">
        <v>338</v>
      </c>
      <c r="F68" s="12" t="s">
        <v>99</v>
      </c>
      <c r="G68" s="12" t="s">
        <v>100</v>
      </c>
      <c r="H68" s="12" t="s">
        <v>100</v>
      </c>
      <c r="I68" s="12" t="s">
        <v>101</v>
      </c>
      <c r="J68" s="12">
        <v>18809151789</v>
      </c>
      <c r="K68" s="12">
        <v>90</v>
      </c>
      <c r="L68" s="12">
        <f t="shared" si="11"/>
        <v>90</v>
      </c>
      <c r="M68" s="12">
        <v>90</v>
      </c>
      <c r="N68" s="12"/>
      <c r="O68" s="12"/>
      <c r="P68" s="12"/>
      <c r="Q68" s="12"/>
      <c r="R68" s="12"/>
      <c r="S68" s="12"/>
      <c r="T68" s="12"/>
      <c r="U68" s="12"/>
      <c r="V68" s="12"/>
      <c r="W68" s="12"/>
      <c r="X68" s="12"/>
      <c r="Y68" s="12" t="s">
        <v>91</v>
      </c>
      <c r="Z68" s="12" t="s">
        <v>73</v>
      </c>
      <c r="AA68" s="12" t="s">
        <v>92</v>
      </c>
      <c r="AB68" s="12" t="s">
        <v>92</v>
      </c>
      <c r="AC68" s="12" t="s">
        <v>92</v>
      </c>
      <c r="AD68" s="12" t="s">
        <v>92</v>
      </c>
      <c r="AE68" s="12">
        <v>50</v>
      </c>
      <c r="AF68" s="12">
        <v>186</v>
      </c>
      <c r="AG68" s="12">
        <v>243</v>
      </c>
      <c r="AH68" s="12">
        <v>672</v>
      </c>
      <c r="AI68" s="12" t="s">
        <v>219</v>
      </c>
      <c r="AJ68" s="12" t="s">
        <v>339</v>
      </c>
      <c r="AK68" s="25"/>
    </row>
    <row r="69" ht="65" customHeight="1" spans="1:37">
      <c r="A69" s="15">
        <v>34</v>
      </c>
      <c r="B69" s="14" t="s">
        <v>340</v>
      </c>
      <c r="C69" s="12" t="s">
        <v>341</v>
      </c>
      <c r="D69" s="12" t="s">
        <v>98</v>
      </c>
      <c r="E69" s="12" t="s">
        <v>342</v>
      </c>
      <c r="F69" s="12" t="s">
        <v>99</v>
      </c>
      <c r="G69" s="12" t="s">
        <v>100</v>
      </c>
      <c r="H69" s="12" t="s">
        <v>100</v>
      </c>
      <c r="I69" s="12" t="s">
        <v>101</v>
      </c>
      <c r="J69" s="12">
        <v>18809151789</v>
      </c>
      <c r="K69" s="12">
        <v>75</v>
      </c>
      <c r="L69" s="12">
        <f t="shared" si="11"/>
        <v>75</v>
      </c>
      <c r="M69" s="12">
        <v>75</v>
      </c>
      <c r="N69" s="12"/>
      <c r="O69" s="12"/>
      <c r="P69" s="12"/>
      <c r="Q69" s="12"/>
      <c r="R69" s="12"/>
      <c r="S69" s="12"/>
      <c r="T69" s="12"/>
      <c r="U69" s="12"/>
      <c r="V69" s="12"/>
      <c r="W69" s="12"/>
      <c r="X69" s="12"/>
      <c r="Y69" s="12" t="s">
        <v>91</v>
      </c>
      <c r="Z69" s="12" t="s">
        <v>73</v>
      </c>
      <c r="AA69" s="12" t="s">
        <v>73</v>
      </c>
      <c r="AB69" s="12" t="s">
        <v>92</v>
      </c>
      <c r="AC69" s="12" t="s">
        <v>92</v>
      </c>
      <c r="AD69" s="12" t="s">
        <v>92</v>
      </c>
      <c r="AE69" s="12">
        <v>60</v>
      </c>
      <c r="AF69" s="12">
        <v>209</v>
      </c>
      <c r="AG69" s="12">
        <v>358</v>
      </c>
      <c r="AH69" s="12">
        <v>1136</v>
      </c>
      <c r="AI69" s="12" t="s">
        <v>219</v>
      </c>
      <c r="AJ69" s="12" t="s">
        <v>343</v>
      </c>
      <c r="AK69" s="25"/>
    </row>
    <row r="70" ht="72" customHeight="1" spans="1:37">
      <c r="A70" s="15">
        <v>35</v>
      </c>
      <c r="B70" s="14" t="s">
        <v>344</v>
      </c>
      <c r="C70" s="12" t="s">
        <v>345</v>
      </c>
      <c r="D70" s="12" t="s">
        <v>98</v>
      </c>
      <c r="E70" s="12" t="s">
        <v>260</v>
      </c>
      <c r="F70" s="12" t="s">
        <v>99</v>
      </c>
      <c r="G70" s="12" t="s">
        <v>100</v>
      </c>
      <c r="H70" s="12" t="s">
        <v>100</v>
      </c>
      <c r="I70" s="12" t="s">
        <v>101</v>
      </c>
      <c r="J70" s="12">
        <v>18809151789</v>
      </c>
      <c r="K70" s="12">
        <v>10</v>
      </c>
      <c r="L70" s="12">
        <f t="shared" si="11"/>
        <v>10</v>
      </c>
      <c r="M70" s="12">
        <v>10</v>
      </c>
      <c r="N70" s="12"/>
      <c r="O70" s="12"/>
      <c r="P70" s="12"/>
      <c r="Q70" s="12"/>
      <c r="R70" s="12"/>
      <c r="S70" s="12"/>
      <c r="T70" s="12"/>
      <c r="U70" s="12"/>
      <c r="V70" s="12"/>
      <c r="W70" s="12"/>
      <c r="X70" s="12"/>
      <c r="Y70" s="12" t="s">
        <v>91</v>
      </c>
      <c r="Z70" s="12" t="s">
        <v>73</v>
      </c>
      <c r="AA70" s="12" t="s">
        <v>92</v>
      </c>
      <c r="AB70" s="12" t="s">
        <v>92</v>
      </c>
      <c r="AC70" s="12" t="s">
        <v>92</v>
      </c>
      <c r="AD70" s="12" t="s">
        <v>92</v>
      </c>
      <c r="AE70" s="12">
        <v>21</v>
      </c>
      <c r="AF70" s="12">
        <v>69</v>
      </c>
      <c r="AG70" s="12">
        <v>52</v>
      </c>
      <c r="AH70" s="12">
        <v>184</v>
      </c>
      <c r="AI70" s="12" t="s">
        <v>346</v>
      </c>
      <c r="AJ70" s="12" t="s">
        <v>347</v>
      </c>
      <c r="AK70" s="25"/>
    </row>
    <row r="71" ht="74" customHeight="1" spans="1:37">
      <c r="A71" s="15">
        <v>36</v>
      </c>
      <c r="B71" s="14" t="s">
        <v>348</v>
      </c>
      <c r="C71" s="12" t="s">
        <v>349</v>
      </c>
      <c r="D71" s="12" t="s">
        <v>98</v>
      </c>
      <c r="E71" s="12" t="s">
        <v>213</v>
      </c>
      <c r="F71" s="12" t="s">
        <v>99</v>
      </c>
      <c r="G71" s="12" t="s">
        <v>100</v>
      </c>
      <c r="H71" s="12" t="s">
        <v>100</v>
      </c>
      <c r="I71" s="12" t="s">
        <v>101</v>
      </c>
      <c r="J71" s="12">
        <v>18809151789</v>
      </c>
      <c r="K71" s="12">
        <v>45</v>
      </c>
      <c r="L71" s="12">
        <f t="shared" si="11"/>
        <v>45</v>
      </c>
      <c r="M71" s="12">
        <v>45</v>
      </c>
      <c r="N71" s="12"/>
      <c r="O71" s="12"/>
      <c r="P71" s="12"/>
      <c r="Q71" s="12"/>
      <c r="R71" s="12"/>
      <c r="S71" s="12"/>
      <c r="T71" s="12"/>
      <c r="U71" s="12"/>
      <c r="V71" s="12"/>
      <c r="W71" s="12"/>
      <c r="X71" s="12"/>
      <c r="Y71" s="12" t="s">
        <v>91</v>
      </c>
      <c r="Z71" s="12" t="s">
        <v>73</v>
      </c>
      <c r="AA71" s="12" t="s">
        <v>92</v>
      </c>
      <c r="AB71" s="12" t="s">
        <v>92</v>
      </c>
      <c r="AC71" s="12" t="s">
        <v>92</v>
      </c>
      <c r="AD71" s="12" t="s">
        <v>92</v>
      </c>
      <c r="AE71" s="12">
        <v>15</v>
      </c>
      <c r="AF71" s="12">
        <v>43</v>
      </c>
      <c r="AG71" s="12">
        <v>31</v>
      </c>
      <c r="AH71" s="12">
        <v>117</v>
      </c>
      <c r="AI71" s="12" t="s">
        <v>235</v>
      </c>
      <c r="AJ71" s="12" t="s">
        <v>350</v>
      </c>
      <c r="AK71" s="25"/>
    </row>
    <row r="72" ht="65" customHeight="1" spans="1:37">
      <c r="A72" s="15">
        <v>37</v>
      </c>
      <c r="B72" s="14" t="s">
        <v>351</v>
      </c>
      <c r="C72" s="12" t="s">
        <v>352</v>
      </c>
      <c r="D72" s="12" t="s">
        <v>98</v>
      </c>
      <c r="E72" s="12" t="s">
        <v>353</v>
      </c>
      <c r="F72" s="12" t="s">
        <v>99</v>
      </c>
      <c r="G72" s="12" t="s">
        <v>100</v>
      </c>
      <c r="H72" s="12" t="s">
        <v>100</v>
      </c>
      <c r="I72" s="12" t="s">
        <v>101</v>
      </c>
      <c r="J72" s="12">
        <v>18809151789</v>
      </c>
      <c r="K72" s="12">
        <v>25</v>
      </c>
      <c r="L72" s="12">
        <f t="shared" si="11"/>
        <v>25</v>
      </c>
      <c r="M72" s="12">
        <v>25</v>
      </c>
      <c r="N72" s="12"/>
      <c r="O72" s="12"/>
      <c r="P72" s="12"/>
      <c r="Q72" s="12"/>
      <c r="R72" s="12"/>
      <c r="S72" s="12"/>
      <c r="T72" s="12"/>
      <c r="U72" s="12"/>
      <c r="V72" s="12"/>
      <c r="W72" s="12"/>
      <c r="X72" s="12"/>
      <c r="Y72" s="12" t="s">
        <v>91</v>
      </c>
      <c r="Z72" s="12" t="s">
        <v>73</v>
      </c>
      <c r="AA72" s="12" t="s">
        <v>73</v>
      </c>
      <c r="AB72" s="12" t="s">
        <v>92</v>
      </c>
      <c r="AC72" s="12" t="s">
        <v>92</v>
      </c>
      <c r="AD72" s="12" t="s">
        <v>92</v>
      </c>
      <c r="AE72" s="12">
        <v>144</v>
      </c>
      <c r="AF72" s="12">
        <v>530</v>
      </c>
      <c r="AG72" s="12">
        <v>323</v>
      </c>
      <c r="AH72" s="12">
        <v>1060</v>
      </c>
      <c r="AI72" s="12" t="s">
        <v>235</v>
      </c>
      <c r="AJ72" s="12" t="s">
        <v>354</v>
      </c>
      <c r="AK72" s="25"/>
    </row>
    <row r="73" ht="65" customHeight="1" spans="1:37">
      <c r="A73" s="15">
        <v>38</v>
      </c>
      <c r="B73" s="14" t="s">
        <v>355</v>
      </c>
      <c r="C73" s="12" t="s">
        <v>356</v>
      </c>
      <c r="D73" s="12" t="s">
        <v>98</v>
      </c>
      <c r="E73" s="12" t="s">
        <v>357</v>
      </c>
      <c r="F73" s="12" t="s">
        <v>99</v>
      </c>
      <c r="G73" s="12" t="s">
        <v>100</v>
      </c>
      <c r="H73" s="12" t="s">
        <v>304</v>
      </c>
      <c r="I73" s="12" t="s">
        <v>305</v>
      </c>
      <c r="J73" s="12">
        <v>13992551021</v>
      </c>
      <c r="K73" s="12">
        <v>79</v>
      </c>
      <c r="L73" s="12">
        <f t="shared" si="11"/>
        <v>79</v>
      </c>
      <c r="M73" s="12">
        <v>79</v>
      </c>
      <c r="N73" s="12"/>
      <c r="O73" s="12"/>
      <c r="P73" s="12"/>
      <c r="Q73" s="12"/>
      <c r="R73" s="12"/>
      <c r="S73" s="12"/>
      <c r="T73" s="12"/>
      <c r="U73" s="12"/>
      <c r="V73" s="12"/>
      <c r="W73" s="12"/>
      <c r="X73" s="12"/>
      <c r="Y73" s="12" t="s">
        <v>91</v>
      </c>
      <c r="Z73" s="12" t="s">
        <v>73</v>
      </c>
      <c r="AA73" s="12" t="s">
        <v>92</v>
      </c>
      <c r="AB73" s="12" t="s">
        <v>92</v>
      </c>
      <c r="AC73" s="12" t="s">
        <v>92</v>
      </c>
      <c r="AD73" s="12" t="s">
        <v>92</v>
      </c>
      <c r="AE73" s="12">
        <v>31</v>
      </c>
      <c r="AF73" s="12">
        <v>108</v>
      </c>
      <c r="AG73" s="12">
        <v>218</v>
      </c>
      <c r="AH73" s="12">
        <v>830</v>
      </c>
      <c r="AI73" s="12" t="s">
        <v>219</v>
      </c>
      <c r="AJ73" s="12" t="s">
        <v>358</v>
      </c>
      <c r="AK73" s="25"/>
    </row>
    <row r="74" ht="65" customHeight="1" spans="1:37">
      <c r="A74" s="15">
        <v>39</v>
      </c>
      <c r="B74" s="14" t="s">
        <v>359</v>
      </c>
      <c r="C74" s="12" t="s">
        <v>360</v>
      </c>
      <c r="D74" s="12" t="s">
        <v>98</v>
      </c>
      <c r="E74" s="12" t="s">
        <v>361</v>
      </c>
      <c r="F74" s="12" t="s">
        <v>99</v>
      </c>
      <c r="G74" s="12" t="s">
        <v>100</v>
      </c>
      <c r="H74" s="12" t="s">
        <v>100</v>
      </c>
      <c r="I74" s="12" t="s">
        <v>101</v>
      </c>
      <c r="J74" s="12">
        <v>18809151789</v>
      </c>
      <c r="K74" s="12">
        <v>80</v>
      </c>
      <c r="L74" s="12">
        <f t="shared" si="11"/>
        <v>80</v>
      </c>
      <c r="M74" s="12">
        <v>80</v>
      </c>
      <c r="N74" s="12"/>
      <c r="O74" s="12"/>
      <c r="P74" s="12"/>
      <c r="Q74" s="12"/>
      <c r="R74" s="12"/>
      <c r="S74" s="12"/>
      <c r="T74" s="12"/>
      <c r="U74" s="12"/>
      <c r="V74" s="12"/>
      <c r="W74" s="12"/>
      <c r="X74" s="12"/>
      <c r="Y74" s="12" t="s">
        <v>91</v>
      </c>
      <c r="Z74" s="12" t="s">
        <v>73</v>
      </c>
      <c r="AA74" s="12" t="s">
        <v>92</v>
      </c>
      <c r="AB74" s="12" t="s">
        <v>92</v>
      </c>
      <c r="AC74" s="12" t="s">
        <v>92</v>
      </c>
      <c r="AD74" s="12" t="s">
        <v>92</v>
      </c>
      <c r="AE74" s="12">
        <v>46</v>
      </c>
      <c r="AF74" s="12">
        <v>158</v>
      </c>
      <c r="AG74" s="12">
        <v>120</v>
      </c>
      <c r="AH74" s="12">
        <v>429</v>
      </c>
      <c r="AI74" s="12" t="s">
        <v>219</v>
      </c>
      <c r="AJ74" s="12" t="s">
        <v>362</v>
      </c>
      <c r="AK74" s="25"/>
    </row>
    <row r="75" ht="65" customHeight="1" spans="1:37">
      <c r="A75" s="15">
        <v>40</v>
      </c>
      <c r="B75" s="14" t="s">
        <v>363</v>
      </c>
      <c r="C75" s="12" t="s">
        <v>364</v>
      </c>
      <c r="D75" s="12" t="s">
        <v>98</v>
      </c>
      <c r="E75" s="12" t="s">
        <v>365</v>
      </c>
      <c r="F75" s="12" t="s">
        <v>99</v>
      </c>
      <c r="G75" s="12" t="s">
        <v>100</v>
      </c>
      <c r="H75" s="12" t="s">
        <v>100</v>
      </c>
      <c r="I75" s="12" t="s">
        <v>101</v>
      </c>
      <c r="J75" s="12">
        <v>18809151789</v>
      </c>
      <c r="K75" s="12">
        <v>25</v>
      </c>
      <c r="L75" s="12">
        <f t="shared" si="11"/>
        <v>25</v>
      </c>
      <c r="M75" s="12">
        <v>25</v>
      </c>
      <c r="N75" s="12"/>
      <c r="O75" s="12"/>
      <c r="P75" s="12"/>
      <c r="Q75" s="12"/>
      <c r="R75" s="12"/>
      <c r="S75" s="12"/>
      <c r="T75" s="12"/>
      <c r="U75" s="12"/>
      <c r="V75" s="12"/>
      <c r="W75" s="12"/>
      <c r="X75" s="12"/>
      <c r="Y75" s="12" t="s">
        <v>91</v>
      </c>
      <c r="Z75" s="12" t="s">
        <v>73</v>
      </c>
      <c r="AA75" s="12" t="s">
        <v>73</v>
      </c>
      <c r="AB75" s="12" t="s">
        <v>92</v>
      </c>
      <c r="AC75" s="12" t="s">
        <v>92</v>
      </c>
      <c r="AD75" s="12" t="s">
        <v>92</v>
      </c>
      <c r="AE75" s="12">
        <v>38</v>
      </c>
      <c r="AF75" s="12">
        <v>131</v>
      </c>
      <c r="AG75" s="12">
        <v>152</v>
      </c>
      <c r="AH75" s="12">
        <v>522</v>
      </c>
      <c r="AI75" s="12" t="s">
        <v>235</v>
      </c>
      <c r="AJ75" s="12" t="s">
        <v>366</v>
      </c>
      <c r="AK75" s="25"/>
    </row>
    <row r="76" ht="65" customHeight="1" spans="1:37">
      <c r="A76" s="15">
        <v>41</v>
      </c>
      <c r="B76" s="14" t="s">
        <v>367</v>
      </c>
      <c r="C76" s="12" t="s">
        <v>368</v>
      </c>
      <c r="D76" s="12" t="s">
        <v>98</v>
      </c>
      <c r="E76" s="12" t="s">
        <v>369</v>
      </c>
      <c r="F76" s="12" t="s">
        <v>99</v>
      </c>
      <c r="G76" s="12" t="s">
        <v>100</v>
      </c>
      <c r="H76" s="12" t="s">
        <v>100</v>
      </c>
      <c r="I76" s="12" t="s">
        <v>101</v>
      </c>
      <c r="J76" s="12">
        <v>18809151789</v>
      </c>
      <c r="K76" s="12">
        <v>70</v>
      </c>
      <c r="L76" s="12">
        <f t="shared" si="11"/>
        <v>70</v>
      </c>
      <c r="M76" s="12">
        <v>70</v>
      </c>
      <c r="N76" s="12"/>
      <c r="O76" s="12"/>
      <c r="P76" s="12"/>
      <c r="Q76" s="12"/>
      <c r="R76" s="12"/>
      <c r="S76" s="12"/>
      <c r="T76" s="12"/>
      <c r="U76" s="12"/>
      <c r="V76" s="12"/>
      <c r="W76" s="12"/>
      <c r="X76" s="12"/>
      <c r="Y76" s="12" t="s">
        <v>91</v>
      </c>
      <c r="Z76" s="12" t="s">
        <v>73</v>
      </c>
      <c r="AA76" s="12" t="s">
        <v>92</v>
      </c>
      <c r="AB76" s="12" t="s">
        <v>92</v>
      </c>
      <c r="AC76" s="12" t="s">
        <v>92</v>
      </c>
      <c r="AD76" s="12" t="s">
        <v>92</v>
      </c>
      <c r="AE76" s="12">
        <v>18</v>
      </c>
      <c r="AF76" s="12">
        <v>55</v>
      </c>
      <c r="AG76" s="12">
        <v>58</v>
      </c>
      <c r="AH76" s="12">
        <v>175</v>
      </c>
      <c r="AI76" s="12" t="s">
        <v>235</v>
      </c>
      <c r="AJ76" s="12" t="s">
        <v>370</v>
      </c>
      <c r="AK76" s="25"/>
    </row>
    <row r="77" ht="65" customHeight="1" spans="1:37">
      <c r="A77" s="15">
        <v>42</v>
      </c>
      <c r="B77" s="14" t="s">
        <v>371</v>
      </c>
      <c r="C77" s="12" t="s">
        <v>372</v>
      </c>
      <c r="D77" s="12" t="s">
        <v>98</v>
      </c>
      <c r="E77" s="12" t="s">
        <v>373</v>
      </c>
      <c r="F77" s="12" t="s">
        <v>99</v>
      </c>
      <c r="G77" s="12" t="s">
        <v>100</v>
      </c>
      <c r="H77" s="12" t="s">
        <v>100</v>
      </c>
      <c r="I77" s="12" t="s">
        <v>101</v>
      </c>
      <c r="J77" s="12">
        <v>18809151789</v>
      </c>
      <c r="K77" s="12">
        <v>30</v>
      </c>
      <c r="L77" s="12">
        <f t="shared" si="11"/>
        <v>30</v>
      </c>
      <c r="M77" s="12">
        <v>30</v>
      </c>
      <c r="N77" s="12"/>
      <c r="O77" s="12"/>
      <c r="P77" s="12"/>
      <c r="Q77" s="12"/>
      <c r="R77" s="12"/>
      <c r="S77" s="12"/>
      <c r="T77" s="12"/>
      <c r="U77" s="12"/>
      <c r="V77" s="12"/>
      <c r="W77" s="12"/>
      <c r="X77" s="12"/>
      <c r="Y77" s="12" t="s">
        <v>91</v>
      </c>
      <c r="Z77" s="12" t="s">
        <v>73</v>
      </c>
      <c r="AA77" s="12" t="s">
        <v>92</v>
      </c>
      <c r="AB77" s="12" t="s">
        <v>92</v>
      </c>
      <c r="AC77" s="12" t="s">
        <v>92</v>
      </c>
      <c r="AD77" s="12" t="s">
        <v>92</v>
      </c>
      <c r="AE77" s="12">
        <v>6</v>
      </c>
      <c r="AF77" s="12">
        <v>15</v>
      </c>
      <c r="AG77" s="12">
        <v>16</v>
      </c>
      <c r="AH77" s="12">
        <v>45</v>
      </c>
      <c r="AI77" s="12" t="s">
        <v>235</v>
      </c>
      <c r="AJ77" s="12" t="s">
        <v>374</v>
      </c>
      <c r="AK77" s="25"/>
    </row>
    <row r="78" ht="65" customHeight="1" spans="1:37">
      <c r="A78" s="15">
        <v>43</v>
      </c>
      <c r="B78" s="14" t="s">
        <v>375</v>
      </c>
      <c r="C78" s="12" t="s">
        <v>376</v>
      </c>
      <c r="D78" s="12" t="s">
        <v>98</v>
      </c>
      <c r="E78" s="12" t="s">
        <v>203</v>
      </c>
      <c r="F78" s="12" t="s">
        <v>99</v>
      </c>
      <c r="G78" s="12" t="s">
        <v>100</v>
      </c>
      <c r="H78" s="12" t="s">
        <v>100</v>
      </c>
      <c r="I78" s="12" t="s">
        <v>101</v>
      </c>
      <c r="J78" s="12">
        <v>18809151789</v>
      </c>
      <c r="K78" s="12">
        <v>40</v>
      </c>
      <c r="L78" s="12">
        <f t="shared" si="11"/>
        <v>40</v>
      </c>
      <c r="M78" s="12">
        <v>40</v>
      </c>
      <c r="N78" s="12"/>
      <c r="O78" s="12"/>
      <c r="P78" s="12"/>
      <c r="Q78" s="12"/>
      <c r="R78" s="12"/>
      <c r="S78" s="12"/>
      <c r="T78" s="12"/>
      <c r="U78" s="12"/>
      <c r="V78" s="12"/>
      <c r="W78" s="12"/>
      <c r="X78" s="12"/>
      <c r="Y78" s="12" t="s">
        <v>91</v>
      </c>
      <c r="Z78" s="12" t="s">
        <v>73</v>
      </c>
      <c r="AA78" s="12" t="s">
        <v>92</v>
      </c>
      <c r="AB78" s="12" t="s">
        <v>92</v>
      </c>
      <c r="AC78" s="12" t="s">
        <v>92</v>
      </c>
      <c r="AD78" s="12" t="s">
        <v>92</v>
      </c>
      <c r="AE78" s="12">
        <v>48</v>
      </c>
      <c r="AF78" s="12">
        <v>129</v>
      </c>
      <c r="AG78" s="12">
        <v>125</v>
      </c>
      <c r="AH78" s="12">
        <v>453</v>
      </c>
      <c r="AI78" s="12" t="s">
        <v>235</v>
      </c>
      <c r="AJ78" s="12" t="s">
        <v>377</v>
      </c>
      <c r="AK78" s="25"/>
    </row>
    <row r="79" ht="65" customHeight="1" spans="1:37">
      <c r="A79" s="15">
        <v>44</v>
      </c>
      <c r="B79" s="14" t="s">
        <v>378</v>
      </c>
      <c r="C79" s="12" t="s">
        <v>379</v>
      </c>
      <c r="D79" s="12" t="s">
        <v>98</v>
      </c>
      <c r="E79" s="12" t="s">
        <v>380</v>
      </c>
      <c r="F79" s="12" t="s">
        <v>99</v>
      </c>
      <c r="G79" s="12" t="s">
        <v>100</v>
      </c>
      <c r="H79" s="12" t="s">
        <v>100</v>
      </c>
      <c r="I79" s="12" t="s">
        <v>101</v>
      </c>
      <c r="J79" s="12">
        <v>18809151789</v>
      </c>
      <c r="K79" s="12">
        <v>54</v>
      </c>
      <c r="L79" s="12">
        <f t="shared" si="11"/>
        <v>54</v>
      </c>
      <c r="M79" s="12">
        <v>54</v>
      </c>
      <c r="N79" s="12"/>
      <c r="O79" s="12"/>
      <c r="P79" s="12"/>
      <c r="Q79" s="12"/>
      <c r="R79" s="12"/>
      <c r="S79" s="12"/>
      <c r="T79" s="12"/>
      <c r="U79" s="12"/>
      <c r="V79" s="12"/>
      <c r="W79" s="12"/>
      <c r="X79" s="12"/>
      <c r="Y79" s="12" t="s">
        <v>91</v>
      </c>
      <c r="Z79" s="12" t="s">
        <v>73</v>
      </c>
      <c r="AA79" s="12" t="s">
        <v>73</v>
      </c>
      <c r="AB79" s="12" t="s">
        <v>92</v>
      </c>
      <c r="AC79" s="12" t="s">
        <v>92</v>
      </c>
      <c r="AD79" s="12" t="s">
        <v>92</v>
      </c>
      <c r="AE79" s="12">
        <v>17</v>
      </c>
      <c r="AF79" s="12">
        <v>71</v>
      </c>
      <c r="AG79" s="12">
        <v>68</v>
      </c>
      <c r="AH79" s="12">
        <v>236</v>
      </c>
      <c r="AI79" s="12" t="s">
        <v>235</v>
      </c>
      <c r="AJ79" s="12" t="s">
        <v>381</v>
      </c>
      <c r="AK79" s="25"/>
    </row>
    <row r="80" ht="65" customHeight="1" spans="1:37">
      <c r="A80" s="15">
        <v>45</v>
      </c>
      <c r="B80" s="14" t="s">
        <v>382</v>
      </c>
      <c r="C80" s="12" t="s">
        <v>383</v>
      </c>
      <c r="D80" s="12" t="s">
        <v>98</v>
      </c>
      <c r="E80" s="12" t="s">
        <v>163</v>
      </c>
      <c r="F80" s="12" t="s">
        <v>99</v>
      </c>
      <c r="G80" s="12" t="s">
        <v>100</v>
      </c>
      <c r="H80" s="12" t="s">
        <v>100</v>
      </c>
      <c r="I80" s="12" t="s">
        <v>101</v>
      </c>
      <c r="J80" s="12">
        <v>18809151789</v>
      </c>
      <c r="K80" s="12">
        <v>50</v>
      </c>
      <c r="L80" s="12">
        <f t="shared" si="11"/>
        <v>50</v>
      </c>
      <c r="M80" s="12">
        <v>50</v>
      </c>
      <c r="N80" s="12"/>
      <c r="O80" s="12"/>
      <c r="P80" s="12"/>
      <c r="Q80" s="12"/>
      <c r="R80" s="12"/>
      <c r="S80" s="12"/>
      <c r="T80" s="12"/>
      <c r="U80" s="12"/>
      <c r="V80" s="12"/>
      <c r="W80" s="12"/>
      <c r="X80" s="12"/>
      <c r="Y80" s="12" t="s">
        <v>91</v>
      </c>
      <c r="Z80" s="12" t="s">
        <v>73</v>
      </c>
      <c r="AA80" s="12" t="s">
        <v>92</v>
      </c>
      <c r="AB80" s="12" t="s">
        <v>92</v>
      </c>
      <c r="AC80" s="12" t="s">
        <v>92</v>
      </c>
      <c r="AD80" s="12" t="s">
        <v>92</v>
      </c>
      <c r="AE80" s="12">
        <v>13</v>
      </c>
      <c r="AF80" s="12">
        <v>45</v>
      </c>
      <c r="AG80" s="12">
        <v>38</v>
      </c>
      <c r="AH80" s="12">
        <v>130</v>
      </c>
      <c r="AI80" s="12" t="s">
        <v>384</v>
      </c>
      <c r="AJ80" s="12" t="s">
        <v>385</v>
      </c>
      <c r="AK80" s="25"/>
    </row>
    <row r="81" ht="65" customHeight="1" spans="1:37">
      <c r="A81" s="15">
        <v>46</v>
      </c>
      <c r="B81" s="14" t="s">
        <v>386</v>
      </c>
      <c r="C81" s="12" t="s">
        <v>387</v>
      </c>
      <c r="D81" s="12" t="s">
        <v>98</v>
      </c>
      <c r="E81" s="12" t="s">
        <v>167</v>
      </c>
      <c r="F81" s="12" t="s">
        <v>99</v>
      </c>
      <c r="G81" s="12" t="s">
        <v>100</v>
      </c>
      <c r="H81" s="12" t="s">
        <v>100</v>
      </c>
      <c r="I81" s="12" t="s">
        <v>101</v>
      </c>
      <c r="J81" s="12">
        <v>18809151789</v>
      </c>
      <c r="K81" s="12">
        <v>40</v>
      </c>
      <c r="L81" s="12">
        <f t="shared" si="11"/>
        <v>40</v>
      </c>
      <c r="M81" s="12">
        <v>40</v>
      </c>
      <c r="N81" s="12"/>
      <c r="O81" s="12"/>
      <c r="P81" s="12"/>
      <c r="Q81" s="12"/>
      <c r="R81" s="12"/>
      <c r="S81" s="12"/>
      <c r="T81" s="12"/>
      <c r="U81" s="12"/>
      <c r="V81" s="12"/>
      <c r="W81" s="12"/>
      <c r="X81" s="12"/>
      <c r="Y81" s="12" t="s">
        <v>91</v>
      </c>
      <c r="Z81" s="12" t="s">
        <v>73</v>
      </c>
      <c r="AA81" s="12" t="s">
        <v>92</v>
      </c>
      <c r="AB81" s="12" t="s">
        <v>92</v>
      </c>
      <c r="AC81" s="12" t="s">
        <v>92</v>
      </c>
      <c r="AD81" s="12" t="s">
        <v>92</v>
      </c>
      <c r="AE81" s="12">
        <v>10</v>
      </c>
      <c r="AF81" s="12">
        <v>37</v>
      </c>
      <c r="AG81" s="12">
        <v>20</v>
      </c>
      <c r="AH81" s="12">
        <v>81</v>
      </c>
      <c r="AI81" s="12" t="s">
        <v>235</v>
      </c>
      <c r="AJ81" s="12" t="s">
        <v>388</v>
      </c>
      <c r="AK81" s="25"/>
    </row>
    <row r="82" ht="65" customHeight="1" spans="1:37">
      <c r="A82" s="15">
        <v>47</v>
      </c>
      <c r="B82" s="14" t="s">
        <v>389</v>
      </c>
      <c r="C82" s="12" t="s">
        <v>390</v>
      </c>
      <c r="D82" s="12" t="s">
        <v>98</v>
      </c>
      <c r="E82" s="12" t="s">
        <v>391</v>
      </c>
      <c r="F82" s="12" t="s">
        <v>99</v>
      </c>
      <c r="G82" s="12" t="s">
        <v>100</v>
      </c>
      <c r="H82" s="12" t="s">
        <v>100</v>
      </c>
      <c r="I82" s="12" t="s">
        <v>101</v>
      </c>
      <c r="J82" s="12">
        <v>18809151789</v>
      </c>
      <c r="K82" s="12">
        <v>25</v>
      </c>
      <c r="L82" s="12">
        <f t="shared" si="11"/>
        <v>25</v>
      </c>
      <c r="M82" s="12">
        <v>25</v>
      </c>
      <c r="N82" s="12"/>
      <c r="O82" s="12"/>
      <c r="P82" s="12"/>
      <c r="Q82" s="12"/>
      <c r="R82" s="12"/>
      <c r="S82" s="12"/>
      <c r="T82" s="12"/>
      <c r="U82" s="12"/>
      <c r="V82" s="12"/>
      <c r="W82" s="12"/>
      <c r="X82" s="12"/>
      <c r="Y82" s="12" t="s">
        <v>91</v>
      </c>
      <c r="Z82" s="12" t="s">
        <v>73</v>
      </c>
      <c r="AA82" s="12" t="s">
        <v>73</v>
      </c>
      <c r="AB82" s="12" t="s">
        <v>92</v>
      </c>
      <c r="AC82" s="12" t="s">
        <v>92</v>
      </c>
      <c r="AD82" s="12" t="s">
        <v>92</v>
      </c>
      <c r="AE82" s="12">
        <v>16</v>
      </c>
      <c r="AF82" s="12">
        <v>66</v>
      </c>
      <c r="AG82" s="12">
        <v>33</v>
      </c>
      <c r="AH82" s="12">
        <v>103</v>
      </c>
      <c r="AI82" s="12" t="s">
        <v>235</v>
      </c>
      <c r="AJ82" s="12" t="s">
        <v>392</v>
      </c>
      <c r="AK82" s="25"/>
    </row>
    <row r="83" ht="35" customHeight="1" spans="1:37">
      <c r="A83" s="15" t="s">
        <v>20</v>
      </c>
      <c r="B83" s="14"/>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25"/>
    </row>
    <row r="84" ht="35" customHeight="1" spans="1:37">
      <c r="A84" s="15" t="s">
        <v>21</v>
      </c>
      <c r="B84" s="15">
        <v>3</v>
      </c>
      <c r="C84" s="12"/>
      <c r="D84" s="12"/>
      <c r="E84" s="12"/>
      <c r="F84" s="12"/>
      <c r="G84" s="12"/>
      <c r="H84" s="12"/>
      <c r="I84" s="12"/>
      <c r="J84" s="12"/>
      <c r="K84" s="12">
        <f>SUM(K85:K87)</f>
        <v>695</v>
      </c>
      <c r="L84" s="12">
        <f t="shared" ref="L84:AH84" si="12">SUM(L85:L87)</f>
        <v>695</v>
      </c>
      <c r="M84" s="12">
        <f t="shared" si="12"/>
        <v>695</v>
      </c>
      <c r="N84" s="12">
        <f t="shared" si="12"/>
        <v>0</v>
      </c>
      <c r="O84" s="12">
        <f t="shared" si="12"/>
        <v>0</v>
      </c>
      <c r="P84" s="12">
        <f t="shared" si="12"/>
        <v>0</v>
      </c>
      <c r="Q84" s="12">
        <f t="shared" si="12"/>
        <v>0</v>
      </c>
      <c r="R84" s="12">
        <f t="shared" si="12"/>
        <v>0</v>
      </c>
      <c r="S84" s="12">
        <f t="shared" si="12"/>
        <v>0</v>
      </c>
      <c r="T84" s="12">
        <f t="shared" si="12"/>
        <v>0</v>
      </c>
      <c r="U84" s="12">
        <f t="shared" si="12"/>
        <v>0</v>
      </c>
      <c r="V84" s="12">
        <f t="shared" si="12"/>
        <v>0</v>
      </c>
      <c r="W84" s="12">
        <f t="shared" si="12"/>
        <v>0</v>
      </c>
      <c r="X84" s="12">
        <f t="shared" si="12"/>
        <v>0</v>
      </c>
      <c r="Y84" s="12"/>
      <c r="Z84" s="12"/>
      <c r="AA84" s="12"/>
      <c r="AB84" s="12"/>
      <c r="AC84" s="12"/>
      <c r="AD84" s="12"/>
      <c r="AE84" s="12">
        <f t="shared" si="12"/>
        <v>2728</v>
      </c>
      <c r="AF84" s="12">
        <f t="shared" si="12"/>
        <v>8232</v>
      </c>
      <c r="AG84" s="12">
        <f t="shared" si="12"/>
        <v>2803</v>
      </c>
      <c r="AH84" s="12">
        <f t="shared" si="12"/>
        <v>8485</v>
      </c>
      <c r="AI84" s="12"/>
      <c r="AJ84" s="12"/>
      <c r="AK84" s="25"/>
    </row>
    <row r="85" ht="65" customHeight="1" spans="1:37">
      <c r="A85" s="15">
        <v>1</v>
      </c>
      <c r="B85" s="14" t="s">
        <v>393</v>
      </c>
      <c r="C85" s="12" t="s">
        <v>394</v>
      </c>
      <c r="D85" s="12" t="s">
        <v>98</v>
      </c>
      <c r="E85" s="12" t="s">
        <v>98</v>
      </c>
      <c r="F85" s="12" t="s">
        <v>99</v>
      </c>
      <c r="G85" s="12" t="s">
        <v>100</v>
      </c>
      <c r="H85" s="12" t="s">
        <v>100</v>
      </c>
      <c r="I85" s="12" t="s">
        <v>101</v>
      </c>
      <c r="J85" s="12">
        <v>18809151789</v>
      </c>
      <c r="K85" s="12">
        <v>400</v>
      </c>
      <c r="L85" s="12">
        <f t="shared" ref="L85:L90" si="13">M85+N85+O85+P85</f>
        <v>400</v>
      </c>
      <c r="M85" s="12">
        <v>400</v>
      </c>
      <c r="N85" s="12"/>
      <c r="O85" s="12"/>
      <c r="P85" s="12"/>
      <c r="Q85" s="12"/>
      <c r="R85" s="12"/>
      <c r="S85" s="12"/>
      <c r="T85" s="12"/>
      <c r="U85" s="12"/>
      <c r="V85" s="12"/>
      <c r="W85" s="12"/>
      <c r="X85" s="12"/>
      <c r="Y85" s="12" t="s">
        <v>91</v>
      </c>
      <c r="Z85" s="12" t="s">
        <v>73</v>
      </c>
      <c r="AA85" s="12" t="s">
        <v>92</v>
      </c>
      <c r="AB85" s="12" t="s">
        <v>92</v>
      </c>
      <c r="AC85" s="12" t="s">
        <v>92</v>
      </c>
      <c r="AD85" s="12" t="s">
        <v>92</v>
      </c>
      <c r="AE85" s="12">
        <v>75</v>
      </c>
      <c r="AF85" s="12">
        <v>209</v>
      </c>
      <c r="AG85" s="12">
        <v>150</v>
      </c>
      <c r="AH85" s="12">
        <v>462</v>
      </c>
      <c r="AI85" s="12" t="s">
        <v>395</v>
      </c>
      <c r="AJ85" s="12" t="s">
        <v>396</v>
      </c>
      <c r="AK85" s="25"/>
    </row>
    <row r="86" ht="65" customHeight="1" spans="1:37">
      <c r="A86" s="15">
        <v>2</v>
      </c>
      <c r="B86" s="14" t="s">
        <v>397</v>
      </c>
      <c r="C86" s="12" t="s">
        <v>398</v>
      </c>
      <c r="D86" s="12" t="s">
        <v>98</v>
      </c>
      <c r="E86" s="12" t="s">
        <v>98</v>
      </c>
      <c r="F86" s="12" t="s">
        <v>99</v>
      </c>
      <c r="G86" s="12" t="s">
        <v>100</v>
      </c>
      <c r="H86" s="12" t="s">
        <v>100</v>
      </c>
      <c r="I86" s="12" t="s">
        <v>101</v>
      </c>
      <c r="J86" s="12">
        <v>18809151789</v>
      </c>
      <c r="K86" s="12">
        <v>270</v>
      </c>
      <c r="L86" s="12">
        <f t="shared" si="13"/>
        <v>270</v>
      </c>
      <c r="M86" s="12">
        <v>270</v>
      </c>
      <c r="N86" s="12"/>
      <c r="O86" s="12"/>
      <c r="P86" s="12"/>
      <c r="Q86" s="12"/>
      <c r="R86" s="12"/>
      <c r="S86" s="12"/>
      <c r="T86" s="12"/>
      <c r="U86" s="12"/>
      <c r="V86" s="12"/>
      <c r="W86" s="12"/>
      <c r="X86" s="12"/>
      <c r="Y86" s="12" t="s">
        <v>91</v>
      </c>
      <c r="Z86" s="12" t="s">
        <v>73</v>
      </c>
      <c r="AA86" s="12" t="s">
        <v>92</v>
      </c>
      <c r="AB86" s="12" t="s">
        <v>92</v>
      </c>
      <c r="AC86" s="12" t="s">
        <v>92</v>
      </c>
      <c r="AD86" s="12" t="s">
        <v>92</v>
      </c>
      <c r="AE86" s="12">
        <v>2011</v>
      </c>
      <c r="AF86" s="12">
        <v>6037</v>
      </c>
      <c r="AG86" s="12">
        <v>2011</v>
      </c>
      <c r="AH86" s="12">
        <v>6037</v>
      </c>
      <c r="AI86" s="12" t="s">
        <v>399</v>
      </c>
      <c r="AJ86" s="12" t="s">
        <v>400</v>
      </c>
      <c r="AK86" s="25"/>
    </row>
    <row r="87" ht="65" customHeight="1" spans="1:37">
      <c r="A87" s="15">
        <v>3</v>
      </c>
      <c r="B87" s="14" t="s">
        <v>401</v>
      </c>
      <c r="C87" s="12" t="s">
        <v>402</v>
      </c>
      <c r="D87" s="12" t="s">
        <v>98</v>
      </c>
      <c r="E87" s="12" t="s">
        <v>98</v>
      </c>
      <c r="F87" s="12" t="s">
        <v>99</v>
      </c>
      <c r="G87" s="12" t="s">
        <v>100</v>
      </c>
      <c r="H87" s="12" t="s">
        <v>100</v>
      </c>
      <c r="I87" s="12" t="s">
        <v>101</v>
      </c>
      <c r="J87" s="12">
        <v>18809151789</v>
      </c>
      <c r="K87" s="12">
        <v>25</v>
      </c>
      <c r="L87" s="12">
        <f t="shared" si="13"/>
        <v>25</v>
      </c>
      <c r="M87" s="12">
        <v>25</v>
      </c>
      <c r="N87" s="12"/>
      <c r="O87" s="12"/>
      <c r="P87" s="12"/>
      <c r="Q87" s="12"/>
      <c r="R87" s="12"/>
      <c r="S87" s="12"/>
      <c r="T87" s="12"/>
      <c r="U87" s="12"/>
      <c r="V87" s="12"/>
      <c r="W87" s="12"/>
      <c r="X87" s="12"/>
      <c r="Y87" s="12" t="s">
        <v>91</v>
      </c>
      <c r="Z87" s="12" t="s">
        <v>73</v>
      </c>
      <c r="AA87" s="12" t="s">
        <v>92</v>
      </c>
      <c r="AB87" s="12" t="s">
        <v>92</v>
      </c>
      <c r="AC87" s="12" t="s">
        <v>92</v>
      </c>
      <c r="AD87" s="12" t="s">
        <v>92</v>
      </c>
      <c r="AE87" s="12">
        <v>642</v>
      </c>
      <c r="AF87" s="12">
        <v>1986</v>
      </c>
      <c r="AG87" s="12">
        <v>642</v>
      </c>
      <c r="AH87" s="12">
        <v>1986</v>
      </c>
      <c r="AI87" s="12" t="s">
        <v>403</v>
      </c>
      <c r="AJ87" s="12" t="s">
        <v>404</v>
      </c>
      <c r="AK87" s="25"/>
    </row>
    <row r="88" ht="35.1" customHeight="1" spans="1:37">
      <c r="A88" s="13" t="s">
        <v>22</v>
      </c>
      <c r="B88" s="26">
        <f>B89+B91+B92+B94+B95</f>
        <v>3</v>
      </c>
      <c r="C88" s="12"/>
      <c r="D88" s="12"/>
      <c r="E88" s="12"/>
      <c r="F88" s="12"/>
      <c r="G88" s="12"/>
      <c r="H88" s="12"/>
      <c r="I88" s="12"/>
      <c r="J88" s="12"/>
      <c r="K88" s="26">
        <f>K89+K91+K92+K94+K95</f>
        <v>569</v>
      </c>
      <c r="L88" s="26">
        <f t="shared" ref="L88:X88" si="14">L89+L91+L92+L94+L95</f>
        <v>569</v>
      </c>
      <c r="M88" s="26">
        <f t="shared" si="14"/>
        <v>499</v>
      </c>
      <c r="N88" s="26">
        <f t="shared" si="14"/>
        <v>70</v>
      </c>
      <c r="O88" s="26">
        <f t="shared" si="14"/>
        <v>0</v>
      </c>
      <c r="P88" s="26">
        <f t="shared" si="14"/>
        <v>0</v>
      </c>
      <c r="Q88" s="26">
        <f t="shared" si="14"/>
        <v>0</v>
      </c>
      <c r="R88" s="26">
        <f t="shared" si="14"/>
        <v>0</v>
      </c>
      <c r="S88" s="26">
        <f t="shared" si="14"/>
        <v>0</v>
      </c>
      <c r="T88" s="26">
        <f t="shared" si="14"/>
        <v>0</v>
      </c>
      <c r="U88" s="26">
        <f t="shared" si="14"/>
        <v>0</v>
      </c>
      <c r="V88" s="26">
        <f t="shared" si="14"/>
        <v>0</v>
      </c>
      <c r="W88" s="26">
        <f t="shared" si="14"/>
        <v>0</v>
      </c>
      <c r="X88" s="26">
        <f t="shared" si="14"/>
        <v>0</v>
      </c>
      <c r="Y88" s="12"/>
      <c r="Z88" s="12"/>
      <c r="AA88" s="12"/>
      <c r="AB88" s="12"/>
      <c r="AC88" s="12"/>
      <c r="AD88" s="12"/>
      <c r="AE88" s="26">
        <f t="shared" ref="AE88:AH88" si="15">AE89+AE91+AE92+AE94+AE95</f>
        <v>9654</v>
      </c>
      <c r="AF88" s="26">
        <f t="shared" si="15"/>
        <v>14732</v>
      </c>
      <c r="AG88" s="26">
        <f t="shared" si="15"/>
        <v>9654</v>
      </c>
      <c r="AH88" s="26">
        <f t="shared" si="15"/>
        <v>14732</v>
      </c>
      <c r="AI88" s="12"/>
      <c r="AJ88" s="12"/>
      <c r="AK88" s="25"/>
    </row>
    <row r="89" ht="35.1" customHeight="1" spans="1:37">
      <c r="A89" s="14" t="s">
        <v>23</v>
      </c>
      <c r="B89" s="15">
        <v>1</v>
      </c>
      <c r="C89" s="12"/>
      <c r="D89" s="12"/>
      <c r="E89" s="12"/>
      <c r="F89" s="12"/>
      <c r="G89" s="12"/>
      <c r="H89" s="12"/>
      <c r="I89" s="12"/>
      <c r="J89" s="12"/>
      <c r="K89" s="12">
        <f>K90</f>
        <v>350</v>
      </c>
      <c r="L89" s="12">
        <f t="shared" ref="L89:X89" si="16">L90</f>
        <v>350</v>
      </c>
      <c r="M89" s="12">
        <f t="shared" si="16"/>
        <v>280</v>
      </c>
      <c r="N89" s="12">
        <f t="shared" si="16"/>
        <v>70</v>
      </c>
      <c r="O89" s="12">
        <f t="shared" si="16"/>
        <v>0</v>
      </c>
      <c r="P89" s="12">
        <f t="shared" si="16"/>
        <v>0</v>
      </c>
      <c r="Q89" s="12">
        <f t="shared" si="16"/>
        <v>0</v>
      </c>
      <c r="R89" s="12">
        <f t="shared" si="16"/>
        <v>0</v>
      </c>
      <c r="S89" s="12">
        <f t="shared" si="16"/>
        <v>0</v>
      </c>
      <c r="T89" s="12">
        <f t="shared" si="16"/>
        <v>0</v>
      </c>
      <c r="U89" s="12">
        <f t="shared" si="16"/>
        <v>0</v>
      </c>
      <c r="V89" s="12">
        <f t="shared" si="16"/>
        <v>0</v>
      </c>
      <c r="W89" s="12">
        <f t="shared" si="16"/>
        <v>0</v>
      </c>
      <c r="X89" s="12">
        <f t="shared" si="16"/>
        <v>0</v>
      </c>
      <c r="Y89" s="12"/>
      <c r="Z89" s="12"/>
      <c r="AA89" s="12"/>
      <c r="AB89" s="12"/>
      <c r="AC89" s="12"/>
      <c r="AD89" s="12"/>
      <c r="AE89" s="12">
        <f>AE90</f>
        <v>9088</v>
      </c>
      <c r="AF89" s="12">
        <f>AF90</f>
        <v>14066</v>
      </c>
      <c r="AG89" s="12">
        <f>AG90</f>
        <v>9088</v>
      </c>
      <c r="AH89" s="12">
        <f>AH90</f>
        <v>14066</v>
      </c>
      <c r="AI89" s="12"/>
      <c r="AJ89" s="12"/>
      <c r="AK89" s="25"/>
    </row>
    <row r="90" ht="75" customHeight="1" spans="1:37">
      <c r="A90" s="15">
        <v>1</v>
      </c>
      <c r="B90" s="14" t="s">
        <v>405</v>
      </c>
      <c r="C90" s="12" t="s">
        <v>406</v>
      </c>
      <c r="D90" s="12" t="s">
        <v>98</v>
      </c>
      <c r="E90" s="12" t="s">
        <v>98</v>
      </c>
      <c r="F90" s="12" t="s">
        <v>99</v>
      </c>
      <c r="G90" s="12" t="s">
        <v>100</v>
      </c>
      <c r="H90" s="12" t="s">
        <v>407</v>
      </c>
      <c r="I90" s="12" t="s">
        <v>408</v>
      </c>
      <c r="J90" s="12">
        <v>18700508099</v>
      </c>
      <c r="K90" s="12">
        <v>350</v>
      </c>
      <c r="L90" s="12">
        <f t="shared" si="13"/>
        <v>350</v>
      </c>
      <c r="M90" s="12">
        <v>280</v>
      </c>
      <c r="N90" s="12">
        <v>70</v>
      </c>
      <c r="O90" s="12"/>
      <c r="P90" s="12"/>
      <c r="Q90" s="12"/>
      <c r="R90" s="12"/>
      <c r="S90" s="12"/>
      <c r="T90" s="12"/>
      <c r="U90" s="12"/>
      <c r="V90" s="12"/>
      <c r="W90" s="12"/>
      <c r="X90" s="12"/>
      <c r="Y90" s="12" t="s">
        <v>91</v>
      </c>
      <c r="Z90" s="12" t="s">
        <v>73</v>
      </c>
      <c r="AA90" s="12" t="s">
        <v>92</v>
      </c>
      <c r="AB90" s="12" t="s">
        <v>92</v>
      </c>
      <c r="AC90" s="12" t="s">
        <v>92</v>
      </c>
      <c r="AD90" s="12" t="s">
        <v>92</v>
      </c>
      <c r="AE90" s="12">
        <v>9088</v>
      </c>
      <c r="AF90" s="12">
        <v>14066</v>
      </c>
      <c r="AG90" s="12">
        <v>9088</v>
      </c>
      <c r="AH90" s="12">
        <v>14066</v>
      </c>
      <c r="AI90" s="12" t="s">
        <v>409</v>
      </c>
      <c r="AJ90" s="12" t="s">
        <v>410</v>
      </c>
      <c r="AK90" s="25"/>
    </row>
    <row r="91" ht="35.1" customHeight="1" spans="1:37">
      <c r="A91" s="14" t="s">
        <v>24</v>
      </c>
      <c r="B91" s="14"/>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25"/>
    </row>
    <row r="92" ht="35.1" customHeight="1" spans="1:37">
      <c r="A92" s="14" t="s">
        <v>25</v>
      </c>
      <c r="B92" s="15">
        <v>1</v>
      </c>
      <c r="C92" s="12"/>
      <c r="D92" s="12"/>
      <c r="E92" s="12"/>
      <c r="F92" s="12"/>
      <c r="G92" s="12"/>
      <c r="H92" s="12"/>
      <c r="I92" s="12"/>
      <c r="J92" s="12"/>
      <c r="K92" s="12">
        <f>K93</f>
        <v>69</v>
      </c>
      <c r="L92" s="12">
        <f t="shared" ref="L92:X92" si="17">L93</f>
        <v>69</v>
      </c>
      <c r="M92" s="12">
        <f t="shared" si="17"/>
        <v>69</v>
      </c>
      <c r="N92" s="12">
        <f t="shared" si="17"/>
        <v>0</v>
      </c>
      <c r="O92" s="12">
        <f t="shared" si="17"/>
        <v>0</v>
      </c>
      <c r="P92" s="12">
        <f t="shared" si="17"/>
        <v>0</v>
      </c>
      <c r="Q92" s="12">
        <f t="shared" si="17"/>
        <v>0</v>
      </c>
      <c r="R92" s="12">
        <f t="shared" si="17"/>
        <v>0</v>
      </c>
      <c r="S92" s="12">
        <f t="shared" si="17"/>
        <v>0</v>
      </c>
      <c r="T92" s="12">
        <f t="shared" si="17"/>
        <v>0</v>
      </c>
      <c r="U92" s="12">
        <f t="shared" si="17"/>
        <v>0</v>
      </c>
      <c r="V92" s="12">
        <f t="shared" si="17"/>
        <v>0</v>
      </c>
      <c r="W92" s="12">
        <f t="shared" si="17"/>
        <v>0</v>
      </c>
      <c r="X92" s="12">
        <f t="shared" si="17"/>
        <v>0</v>
      </c>
      <c r="Y92" s="12"/>
      <c r="Z92" s="12"/>
      <c r="AA92" s="12"/>
      <c r="AB92" s="12"/>
      <c r="AC92" s="12"/>
      <c r="AD92" s="12"/>
      <c r="AE92" s="12">
        <f>AE93</f>
        <v>400</v>
      </c>
      <c r="AF92" s="12">
        <f>AF93</f>
        <v>500</v>
      </c>
      <c r="AG92" s="12">
        <f>AG93</f>
        <v>400</v>
      </c>
      <c r="AH92" s="12">
        <f>AH93</f>
        <v>500</v>
      </c>
      <c r="AI92" s="12"/>
      <c r="AJ92" s="12"/>
      <c r="AK92" s="25"/>
    </row>
    <row r="93" ht="65" customHeight="1" spans="1:37">
      <c r="A93" s="15">
        <v>1</v>
      </c>
      <c r="B93" s="14" t="s">
        <v>411</v>
      </c>
      <c r="C93" s="12" t="s">
        <v>412</v>
      </c>
      <c r="D93" s="12" t="s">
        <v>98</v>
      </c>
      <c r="E93" s="12" t="s">
        <v>98</v>
      </c>
      <c r="F93" s="12" t="s">
        <v>99</v>
      </c>
      <c r="G93" s="12" t="s">
        <v>100</v>
      </c>
      <c r="H93" s="12" t="s">
        <v>407</v>
      </c>
      <c r="I93" s="12" t="s">
        <v>408</v>
      </c>
      <c r="J93" s="12">
        <v>18700508099</v>
      </c>
      <c r="K93" s="12">
        <v>69</v>
      </c>
      <c r="L93" s="12">
        <f>M93+N93+O93+P93</f>
        <v>69</v>
      </c>
      <c r="M93" s="12">
        <v>69</v>
      </c>
      <c r="N93" s="12"/>
      <c r="O93" s="12"/>
      <c r="P93" s="12"/>
      <c r="Q93" s="12"/>
      <c r="R93" s="12"/>
      <c r="S93" s="12"/>
      <c r="T93" s="12"/>
      <c r="U93" s="12"/>
      <c r="V93" s="12"/>
      <c r="W93" s="12"/>
      <c r="X93" s="12"/>
      <c r="Y93" s="12" t="s">
        <v>91</v>
      </c>
      <c r="Z93" s="12" t="s">
        <v>73</v>
      </c>
      <c r="AA93" s="12" t="s">
        <v>92</v>
      </c>
      <c r="AB93" s="12" t="s">
        <v>92</v>
      </c>
      <c r="AC93" s="12" t="s">
        <v>92</v>
      </c>
      <c r="AD93" s="12" t="s">
        <v>92</v>
      </c>
      <c r="AE93" s="12">
        <v>400</v>
      </c>
      <c r="AF93" s="12">
        <v>500</v>
      </c>
      <c r="AG93" s="12">
        <v>400</v>
      </c>
      <c r="AH93" s="12">
        <v>500</v>
      </c>
      <c r="AI93" s="12" t="s">
        <v>413</v>
      </c>
      <c r="AJ93" s="12" t="s">
        <v>414</v>
      </c>
      <c r="AK93" s="25"/>
    </row>
    <row r="94" ht="35.1" customHeight="1" spans="1:37">
      <c r="A94" s="14" t="s">
        <v>26</v>
      </c>
      <c r="B94" s="14"/>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25"/>
    </row>
    <row r="95" ht="35.1" customHeight="1" spans="1:37">
      <c r="A95" s="14" t="s">
        <v>27</v>
      </c>
      <c r="B95" s="15">
        <v>1</v>
      </c>
      <c r="C95" s="12"/>
      <c r="D95" s="12"/>
      <c r="E95" s="12"/>
      <c r="F95" s="12"/>
      <c r="G95" s="12"/>
      <c r="H95" s="12"/>
      <c r="I95" s="12"/>
      <c r="J95" s="12"/>
      <c r="K95" s="15">
        <f>K96</f>
        <v>150</v>
      </c>
      <c r="L95" s="15">
        <f t="shared" ref="L95:X95" si="18">L96</f>
        <v>150</v>
      </c>
      <c r="M95" s="15">
        <f t="shared" si="18"/>
        <v>150</v>
      </c>
      <c r="N95" s="15">
        <f t="shared" si="18"/>
        <v>0</v>
      </c>
      <c r="O95" s="15">
        <f t="shared" si="18"/>
        <v>0</v>
      </c>
      <c r="P95" s="15">
        <f t="shared" si="18"/>
        <v>0</v>
      </c>
      <c r="Q95" s="15">
        <f t="shared" si="18"/>
        <v>0</v>
      </c>
      <c r="R95" s="15">
        <f t="shared" si="18"/>
        <v>0</v>
      </c>
      <c r="S95" s="15">
        <f t="shared" si="18"/>
        <v>0</v>
      </c>
      <c r="T95" s="15">
        <f t="shared" si="18"/>
        <v>0</v>
      </c>
      <c r="U95" s="15">
        <f t="shared" si="18"/>
        <v>0</v>
      </c>
      <c r="V95" s="15">
        <f t="shared" si="18"/>
        <v>0</v>
      </c>
      <c r="W95" s="15">
        <f t="shared" si="18"/>
        <v>0</v>
      </c>
      <c r="X95" s="15">
        <f t="shared" si="18"/>
        <v>0</v>
      </c>
      <c r="Y95" s="12"/>
      <c r="Z95" s="12"/>
      <c r="AA95" s="12"/>
      <c r="AB95" s="12"/>
      <c r="AC95" s="12"/>
      <c r="AD95" s="12"/>
      <c r="AE95" s="12">
        <f>AE96</f>
        <v>166</v>
      </c>
      <c r="AF95" s="12">
        <f>AF96</f>
        <v>166</v>
      </c>
      <c r="AG95" s="12">
        <f>AG96</f>
        <v>166</v>
      </c>
      <c r="AH95" s="12">
        <f>AH96</f>
        <v>166</v>
      </c>
      <c r="AI95" s="12"/>
      <c r="AJ95" s="12"/>
      <c r="AK95" s="25"/>
    </row>
    <row r="96" ht="65" customHeight="1" spans="1:37">
      <c r="A96" s="15">
        <v>1</v>
      </c>
      <c r="B96" s="14" t="s">
        <v>415</v>
      </c>
      <c r="C96" s="12" t="s">
        <v>416</v>
      </c>
      <c r="D96" s="12" t="s">
        <v>98</v>
      </c>
      <c r="E96" s="12" t="s">
        <v>98</v>
      </c>
      <c r="F96" s="12" t="s">
        <v>99</v>
      </c>
      <c r="G96" s="12" t="s">
        <v>100</v>
      </c>
      <c r="H96" s="12" t="s">
        <v>407</v>
      </c>
      <c r="I96" s="12" t="s">
        <v>408</v>
      </c>
      <c r="J96" s="12">
        <v>18700508099</v>
      </c>
      <c r="K96" s="12">
        <v>150</v>
      </c>
      <c r="L96" s="12">
        <v>150</v>
      </c>
      <c r="M96" s="12">
        <v>150</v>
      </c>
      <c r="N96" s="12"/>
      <c r="O96" s="12"/>
      <c r="P96" s="12"/>
      <c r="Q96" s="12"/>
      <c r="R96" s="12"/>
      <c r="S96" s="12"/>
      <c r="T96" s="12"/>
      <c r="U96" s="12"/>
      <c r="V96" s="12"/>
      <c r="W96" s="12"/>
      <c r="X96" s="12"/>
      <c r="Y96" s="12" t="s">
        <v>91</v>
      </c>
      <c r="Z96" s="12" t="s">
        <v>73</v>
      </c>
      <c r="AA96" s="12" t="s">
        <v>92</v>
      </c>
      <c r="AB96" s="12" t="s">
        <v>92</v>
      </c>
      <c r="AC96" s="12" t="s">
        <v>92</v>
      </c>
      <c r="AD96" s="12" t="s">
        <v>92</v>
      </c>
      <c r="AE96" s="12">
        <v>166</v>
      </c>
      <c r="AF96" s="12">
        <v>166</v>
      </c>
      <c r="AG96" s="12">
        <v>166</v>
      </c>
      <c r="AH96" s="12">
        <v>166</v>
      </c>
      <c r="AI96" s="12" t="s">
        <v>417</v>
      </c>
      <c r="AJ96" s="12" t="s">
        <v>418</v>
      </c>
      <c r="AK96" s="25"/>
    </row>
    <row r="97" ht="35.1" customHeight="1" spans="1:37">
      <c r="A97" s="13" t="s">
        <v>28</v>
      </c>
      <c r="B97" s="26">
        <f>B98+B128+B149</f>
        <v>49</v>
      </c>
      <c r="C97" s="12"/>
      <c r="D97" s="12"/>
      <c r="E97" s="12"/>
      <c r="F97" s="12"/>
      <c r="G97" s="12"/>
      <c r="H97" s="12"/>
      <c r="I97" s="12"/>
      <c r="J97" s="12"/>
      <c r="K97" s="27">
        <f>K98+K128+K149</f>
        <v>2620</v>
      </c>
      <c r="L97" s="27">
        <f>L98+L128+L149</f>
        <v>2620</v>
      </c>
      <c r="M97" s="27">
        <f t="shared" ref="L97:AH97" si="19">M98+M128+M149</f>
        <v>1460</v>
      </c>
      <c r="N97" s="27">
        <f t="shared" si="19"/>
        <v>1060</v>
      </c>
      <c r="O97" s="27">
        <f t="shared" si="19"/>
        <v>100</v>
      </c>
      <c r="P97" s="27">
        <f t="shared" si="19"/>
        <v>0</v>
      </c>
      <c r="Q97" s="27">
        <f t="shared" si="19"/>
        <v>0</v>
      </c>
      <c r="R97" s="27">
        <f t="shared" si="19"/>
        <v>0</v>
      </c>
      <c r="S97" s="27">
        <f t="shared" si="19"/>
        <v>0</v>
      </c>
      <c r="T97" s="27">
        <f t="shared" si="19"/>
        <v>0</v>
      </c>
      <c r="U97" s="27">
        <f t="shared" si="19"/>
        <v>0</v>
      </c>
      <c r="V97" s="27">
        <f t="shared" si="19"/>
        <v>0</v>
      </c>
      <c r="W97" s="27">
        <f t="shared" si="19"/>
        <v>0</v>
      </c>
      <c r="X97" s="27">
        <f t="shared" si="19"/>
        <v>0</v>
      </c>
      <c r="Y97" s="26"/>
      <c r="Z97" s="26"/>
      <c r="AA97" s="26"/>
      <c r="AB97" s="26"/>
      <c r="AC97" s="26"/>
      <c r="AD97" s="26"/>
      <c r="AE97" s="26">
        <f t="shared" si="19"/>
        <v>3862</v>
      </c>
      <c r="AF97" s="26">
        <f t="shared" si="19"/>
        <v>12701</v>
      </c>
      <c r="AG97" s="26">
        <f t="shared" si="19"/>
        <v>14804</v>
      </c>
      <c r="AH97" s="26">
        <f t="shared" si="19"/>
        <v>50672</v>
      </c>
      <c r="AI97" s="12"/>
      <c r="AJ97" s="12"/>
      <c r="AK97" s="25"/>
    </row>
    <row r="98" ht="37" customHeight="1" spans="1:37">
      <c r="A98" s="13" t="s">
        <v>29</v>
      </c>
      <c r="B98" s="26">
        <v>29</v>
      </c>
      <c r="C98" s="12"/>
      <c r="D98" s="12"/>
      <c r="E98" s="12"/>
      <c r="F98" s="12"/>
      <c r="G98" s="12"/>
      <c r="H98" s="12"/>
      <c r="I98" s="12"/>
      <c r="J98" s="12"/>
      <c r="K98" s="12">
        <f>SUM(K99:K127)</f>
        <v>1560</v>
      </c>
      <c r="L98" s="12">
        <f t="shared" ref="L98:AH98" si="20">SUM(L99:L127)</f>
        <v>1560</v>
      </c>
      <c r="M98" s="12">
        <f t="shared" si="20"/>
        <v>1460</v>
      </c>
      <c r="N98" s="12">
        <f t="shared" si="20"/>
        <v>0</v>
      </c>
      <c r="O98" s="12">
        <f t="shared" si="20"/>
        <v>100</v>
      </c>
      <c r="P98" s="12">
        <f t="shared" si="20"/>
        <v>0</v>
      </c>
      <c r="Q98" s="12">
        <f t="shared" si="20"/>
        <v>0</v>
      </c>
      <c r="R98" s="12">
        <f t="shared" si="20"/>
        <v>0</v>
      </c>
      <c r="S98" s="12">
        <f t="shared" si="20"/>
        <v>0</v>
      </c>
      <c r="T98" s="12">
        <f t="shared" si="20"/>
        <v>0</v>
      </c>
      <c r="U98" s="12">
        <f t="shared" si="20"/>
        <v>0</v>
      </c>
      <c r="V98" s="12">
        <f t="shared" si="20"/>
        <v>0</v>
      </c>
      <c r="W98" s="12">
        <f t="shared" si="20"/>
        <v>0</v>
      </c>
      <c r="X98" s="12">
        <f t="shared" si="20"/>
        <v>0</v>
      </c>
      <c r="Y98" s="12"/>
      <c r="Z98" s="12"/>
      <c r="AA98" s="12"/>
      <c r="AB98" s="12"/>
      <c r="AC98" s="12"/>
      <c r="AD98" s="12"/>
      <c r="AE98" s="12">
        <f t="shared" si="20"/>
        <v>2189</v>
      </c>
      <c r="AF98" s="12">
        <f t="shared" si="20"/>
        <v>7235</v>
      </c>
      <c r="AG98" s="12">
        <f t="shared" si="20"/>
        <v>8190</v>
      </c>
      <c r="AH98" s="12">
        <f t="shared" si="20"/>
        <v>27988</v>
      </c>
      <c r="AI98" s="12"/>
      <c r="AJ98" s="12"/>
      <c r="AK98" s="25"/>
    </row>
    <row r="99" ht="65" customHeight="1" spans="1:37">
      <c r="A99" s="13">
        <v>1</v>
      </c>
      <c r="B99" s="26" t="s">
        <v>419</v>
      </c>
      <c r="C99" s="12" t="s">
        <v>420</v>
      </c>
      <c r="D99" s="12" t="s">
        <v>98</v>
      </c>
      <c r="E99" s="12" t="s">
        <v>234</v>
      </c>
      <c r="F99" s="12" t="s">
        <v>99</v>
      </c>
      <c r="G99" s="12" t="s">
        <v>100</v>
      </c>
      <c r="H99" s="12" t="s">
        <v>421</v>
      </c>
      <c r="I99" s="12" t="s">
        <v>422</v>
      </c>
      <c r="J99" s="12">
        <v>13309150099</v>
      </c>
      <c r="K99" s="12">
        <v>20</v>
      </c>
      <c r="L99" s="12">
        <f t="shared" ref="L99:L108" si="21">M99+N99+O99+P99</f>
        <v>20</v>
      </c>
      <c r="M99" s="12"/>
      <c r="N99" s="12"/>
      <c r="O99" s="12">
        <v>20</v>
      </c>
      <c r="P99" s="12"/>
      <c r="Q99" s="12"/>
      <c r="R99" s="12"/>
      <c r="S99" s="12"/>
      <c r="T99" s="12"/>
      <c r="U99" s="12"/>
      <c r="V99" s="12"/>
      <c r="W99" s="12"/>
      <c r="X99" s="12"/>
      <c r="Y99" s="12" t="s">
        <v>91</v>
      </c>
      <c r="Z99" s="12" t="s">
        <v>73</v>
      </c>
      <c r="AA99" s="12" t="s">
        <v>92</v>
      </c>
      <c r="AB99" s="12" t="s">
        <v>92</v>
      </c>
      <c r="AC99" s="12" t="s">
        <v>92</v>
      </c>
      <c r="AD99" s="12" t="s">
        <v>92</v>
      </c>
      <c r="AE99" s="12">
        <v>84</v>
      </c>
      <c r="AF99" s="12">
        <v>258</v>
      </c>
      <c r="AG99" s="12">
        <v>410</v>
      </c>
      <c r="AH99" s="12">
        <v>1430</v>
      </c>
      <c r="AI99" s="12" t="s">
        <v>423</v>
      </c>
      <c r="AJ99" s="12" t="s">
        <v>424</v>
      </c>
      <c r="AK99" s="25"/>
    </row>
    <row r="100" ht="65" customHeight="1" spans="1:37">
      <c r="A100" s="13">
        <v>2</v>
      </c>
      <c r="B100" s="26" t="s">
        <v>425</v>
      </c>
      <c r="C100" s="12" t="s">
        <v>420</v>
      </c>
      <c r="D100" s="12" t="s">
        <v>98</v>
      </c>
      <c r="E100" s="12" t="s">
        <v>426</v>
      </c>
      <c r="F100" s="12" t="s">
        <v>99</v>
      </c>
      <c r="G100" s="12" t="s">
        <v>100</v>
      </c>
      <c r="H100" s="12" t="s">
        <v>421</v>
      </c>
      <c r="I100" s="12" t="s">
        <v>422</v>
      </c>
      <c r="J100" s="12">
        <v>13309150099</v>
      </c>
      <c r="K100" s="12">
        <v>20</v>
      </c>
      <c r="L100" s="12">
        <f t="shared" si="21"/>
        <v>20</v>
      </c>
      <c r="M100" s="12"/>
      <c r="N100" s="12"/>
      <c r="O100" s="12">
        <v>20</v>
      </c>
      <c r="P100" s="12"/>
      <c r="Q100" s="12"/>
      <c r="R100" s="12"/>
      <c r="S100" s="12"/>
      <c r="T100" s="12"/>
      <c r="U100" s="12"/>
      <c r="V100" s="12"/>
      <c r="W100" s="12"/>
      <c r="X100" s="12"/>
      <c r="Y100" s="12" t="s">
        <v>91</v>
      </c>
      <c r="Z100" s="12" t="s">
        <v>73</v>
      </c>
      <c r="AA100" s="12" t="s">
        <v>92</v>
      </c>
      <c r="AB100" s="12" t="s">
        <v>92</v>
      </c>
      <c r="AC100" s="12" t="s">
        <v>92</v>
      </c>
      <c r="AD100" s="12" t="s">
        <v>92</v>
      </c>
      <c r="AE100" s="12">
        <v>46</v>
      </c>
      <c r="AF100" s="12">
        <v>125</v>
      </c>
      <c r="AG100" s="12">
        <v>297</v>
      </c>
      <c r="AH100" s="12">
        <v>1031</v>
      </c>
      <c r="AI100" s="12" t="s">
        <v>423</v>
      </c>
      <c r="AJ100" s="12" t="s">
        <v>424</v>
      </c>
      <c r="AK100" s="25"/>
    </row>
    <row r="101" ht="65" customHeight="1" spans="1:37">
      <c r="A101" s="13">
        <v>3</v>
      </c>
      <c r="B101" s="26" t="s">
        <v>427</v>
      </c>
      <c r="C101" s="12" t="s">
        <v>420</v>
      </c>
      <c r="D101" s="12" t="s">
        <v>98</v>
      </c>
      <c r="E101" s="12" t="s">
        <v>428</v>
      </c>
      <c r="F101" s="12" t="s">
        <v>99</v>
      </c>
      <c r="G101" s="12" t="s">
        <v>100</v>
      </c>
      <c r="H101" s="12" t="s">
        <v>421</v>
      </c>
      <c r="I101" s="12" t="s">
        <v>422</v>
      </c>
      <c r="J101" s="12">
        <v>13309150099</v>
      </c>
      <c r="K101" s="12">
        <v>20</v>
      </c>
      <c r="L101" s="12">
        <f t="shared" si="21"/>
        <v>20</v>
      </c>
      <c r="M101" s="12"/>
      <c r="N101" s="12"/>
      <c r="O101" s="12">
        <v>20</v>
      </c>
      <c r="P101" s="12"/>
      <c r="Q101" s="12"/>
      <c r="R101" s="12"/>
      <c r="S101" s="12"/>
      <c r="T101" s="12"/>
      <c r="U101" s="12"/>
      <c r="V101" s="12"/>
      <c r="W101" s="12"/>
      <c r="X101" s="12"/>
      <c r="Y101" s="12" t="s">
        <v>91</v>
      </c>
      <c r="Z101" s="12" t="s">
        <v>73</v>
      </c>
      <c r="AA101" s="12" t="s">
        <v>73</v>
      </c>
      <c r="AB101" s="12" t="s">
        <v>92</v>
      </c>
      <c r="AC101" s="12" t="s">
        <v>92</v>
      </c>
      <c r="AD101" s="12" t="s">
        <v>92</v>
      </c>
      <c r="AE101" s="12">
        <v>191</v>
      </c>
      <c r="AF101" s="12">
        <v>567</v>
      </c>
      <c r="AG101" s="12">
        <v>456</v>
      </c>
      <c r="AH101" s="12">
        <v>1456</v>
      </c>
      <c r="AI101" s="12" t="s">
        <v>423</v>
      </c>
      <c r="AJ101" s="12" t="s">
        <v>424</v>
      </c>
      <c r="AK101" s="25"/>
    </row>
    <row r="102" ht="65" customHeight="1" spans="1:37">
      <c r="A102" s="13">
        <v>4</v>
      </c>
      <c r="B102" s="26" t="s">
        <v>429</v>
      </c>
      <c r="C102" s="12" t="s">
        <v>420</v>
      </c>
      <c r="D102" s="12" t="s">
        <v>98</v>
      </c>
      <c r="E102" s="12" t="s">
        <v>430</v>
      </c>
      <c r="F102" s="12" t="s">
        <v>99</v>
      </c>
      <c r="G102" s="12" t="s">
        <v>100</v>
      </c>
      <c r="H102" s="12" t="s">
        <v>421</v>
      </c>
      <c r="I102" s="12" t="s">
        <v>422</v>
      </c>
      <c r="J102" s="12">
        <v>13309150099</v>
      </c>
      <c r="K102" s="12">
        <v>20</v>
      </c>
      <c r="L102" s="12">
        <f t="shared" si="21"/>
        <v>20</v>
      </c>
      <c r="M102" s="12"/>
      <c r="N102" s="12"/>
      <c r="O102" s="12">
        <v>20</v>
      </c>
      <c r="P102" s="12"/>
      <c r="Q102" s="12"/>
      <c r="R102" s="12"/>
      <c r="S102" s="12"/>
      <c r="T102" s="12"/>
      <c r="U102" s="12"/>
      <c r="V102" s="12"/>
      <c r="W102" s="12"/>
      <c r="X102" s="12"/>
      <c r="Y102" s="12" t="s">
        <v>91</v>
      </c>
      <c r="Z102" s="12" t="s">
        <v>73</v>
      </c>
      <c r="AA102" s="12" t="s">
        <v>92</v>
      </c>
      <c r="AB102" s="12" t="s">
        <v>92</v>
      </c>
      <c r="AC102" s="12" t="s">
        <v>92</v>
      </c>
      <c r="AD102" s="12" t="s">
        <v>92</v>
      </c>
      <c r="AE102" s="12">
        <v>144</v>
      </c>
      <c r="AF102" s="12">
        <v>471</v>
      </c>
      <c r="AG102" s="12">
        <v>612</v>
      </c>
      <c r="AH102" s="12">
        <v>2140</v>
      </c>
      <c r="AI102" s="12" t="s">
        <v>423</v>
      </c>
      <c r="AJ102" s="12" t="s">
        <v>424</v>
      </c>
      <c r="AK102" s="25"/>
    </row>
    <row r="103" ht="65" customHeight="1" spans="1:37">
      <c r="A103" s="13">
        <v>5</v>
      </c>
      <c r="B103" s="26" t="s">
        <v>431</v>
      </c>
      <c r="C103" s="12" t="s">
        <v>420</v>
      </c>
      <c r="D103" s="12" t="s">
        <v>98</v>
      </c>
      <c r="E103" s="12" t="s">
        <v>432</v>
      </c>
      <c r="F103" s="12" t="s">
        <v>99</v>
      </c>
      <c r="G103" s="12" t="s">
        <v>100</v>
      </c>
      <c r="H103" s="12" t="s">
        <v>421</v>
      </c>
      <c r="I103" s="12" t="s">
        <v>422</v>
      </c>
      <c r="J103" s="12">
        <v>13309150099</v>
      </c>
      <c r="K103" s="12">
        <v>20</v>
      </c>
      <c r="L103" s="12">
        <f t="shared" si="21"/>
        <v>20</v>
      </c>
      <c r="M103" s="12"/>
      <c r="N103" s="12"/>
      <c r="O103" s="12">
        <v>20</v>
      </c>
      <c r="P103" s="12"/>
      <c r="Q103" s="12"/>
      <c r="R103" s="12"/>
      <c r="S103" s="12"/>
      <c r="T103" s="12"/>
      <c r="U103" s="12"/>
      <c r="V103" s="12"/>
      <c r="W103" s="12"/>
      <c r="X103" s="12"/>
      <c r="Y103" s="12" t="s">
        <v>91</v>
      </c>
      <c r="Z103" s="12" t="s">
        <v>73</v>
      </c>
      <c r="AA103" s="12" t="s">
        <v>92</v>
      </c>
      <c r="AB103" s="12" t="s">
        <v>92</v>
      </c>
      <c r="AC103" s="12" t="s">
        <v>92</v>
      </c>
      <c r="AD103" s="12" t="s">
        <v>92</v>
      </c>
      <c r="AE103" s="12">
        <v>56</v>
      </c>
      <c r="AF103" s="12">
        <v>189</v>
      </c>
      <c r="AG103" s="12">
        <v>631</v>
      </c>
      <c r="AH103" s="12">
        <v>2072</v>
      </c>
      <c r="AI103" s="12" t="s">
        <v>423</v>
      </c>
      <c r="AJ103" s="12" t="s">
        <v>424</v>
      </c>
      <c r="AK103" s="25"/>
    </row>
    <row r="104" ht="65" customHeight="1" spans="1:37">
      <c r="A104" s="13">
        <v>6</v>
      </c>
      <c r="B104" s="26" t="s">
        <v>433</v>
      </c>
      <c r="C104" s="12" t="s">
        <v>434</v>
      </c>
      <c r="D104" s="12" t="s">
        <v>98</v>
      </c>
      <c r="E104" s="12" t="s">
        <v>435</v>
      </c>
      <c r="F104" s="12" t="s">
        <v>99</v>
      </c>
      <c r="G104" s="12" t="s">
        <v>100</v>
      </c>
      <c r="H104" s="12" t="s">
        <v>100</v>
      </c>
      <c r="I104" s="12" t="s">
        <v>101</v>
      </c>
      <c r="J104" s="12">
        <v>18809151789</v>
      </c>
      <c r="K104" s="12">
        <v>75</v>
      </c>
      <c r="L104" s="12">
        <f t="shared" si="21"/>
        <v>75</v>
      </c>
      <c r="M104" s="12">
        <v>75</v>
      </c>
      <c r="N104" s="12"/>
      <c r="O104" s="12"/>
      <c r="P104" s="12"/>
      <c r="Q104" s="12"/>
      <c r="R104" s="12"/>
      <c r="S104" s="12"/>
      <c r="T104" s="12"/>
      <c r="U104" s="12"/>
      <c r="V104" s="12"/>
      <c r="W104" s="12"/>
      <c r="X104" s="12"/>
      <c r="Y104" s="12" t="s">
        <v>91</v>
      </c>
      <c r="Z104" s="12" t="s">
        <v>73</v>
      </c>
      <c r="AA104" s="12" t="s">
        <v>92</v>
      </c>
      <c r="AB104" s="12" t="s">
        <v>92</v>
      </c>
      <c r="AC104" s="12" t="s">
        <v>92</v>
      </c>
      <c r="AD104" s="12" t="s">
        <v>92</v>
      </c>
      <c r="AE104" s="12">
        <v>129</v>
      </c>
      <c r="AF104" s="12">
        <v>397</v>
      </c>
      <c r="AG104" s="12">
        <v>289</v>
      </c>
      <c r="AH104" s="12">
        <v>841</v>
      </c>
      <c r="AI104" s="12" t="s">
        <v>263</v>
      </c>
      <c r="AJ104" s="12" t="s">
        <v>436</v>
      </c>
      <c r="AK104" s="25"/>
    </row>
    <row r="105" ht="65" customHeight="1" spans="1:37">
      <c r="A105" s="13">
        <v>7</v>
      </c>
      <c r="B105" s="26" t="s">
        <v>437</v>
      </c>
      <c r="C105" s="12" t="s">
        <v>438</v>
      </c>
      <c r="D105" s="12" t="s">
        <v>98</v>
      </c>
      <c r="E105" s="12" t="s">
        <v>439</v>
      </c>
      <c r="F105" s="12" t="s">
        <v>99</v>
      </c>
      <c r="G105" s="12" t="s">
        <v>100</v>
      </c>
      <c r="H105" s="12" t="s">
        <v>100</v>
      </c>
      <c r="I105" s="12" t="s">
        <v>101</v>
      </c>
      <c r="J105" s="12">
        <v>18809151789</v>
      </c>
      <c r="K105" s="12">
        <v>15</v>
      </c>
      <c r="L105" s="12">
        <f t="shared" si="21"/>
        <v>15</v>
      </c>
      <c r="M105" s="12">
        <v>15</v>
      </c>
      <c r="N105" s="12"/>
      <c r="O105" s="12"/>
      <c r="P105" s="12"/>
      <c r="Q105" s="12"/>
      <c r="R105" s="12"/>
      <c r="S105" s="12"/>
      <c r="T105" s="12"/>
      <c r="U105" s="12"/>
      <c r="V105" s="12"/>
      <c r="W105" s="12"/>
      <c r="X105" s="12"/>
      <c r="Y105" s="12" t="s">
        <v>91</v>
      </c>
      <c r="Z105" s="12" t="s">
        <v>73</v>
      </c>
      <c r="AA105" s="12" t="s">
        <v>92</v>
      </c>
      <c r="AB105" s="12" t="s">
        <v>92</v>
      </c>
      <c r="AC105" s="12" t="s">
        <v>92</v>
      </c>
      <c r="AD105" s="12" t="s">
        <v>92</v>
      </c>
      <c r="AE105" s="12">
        <v>51</v>
      </c>
      <c r="AF105" s="12">
        <v>164</v>
      </c>
      <c r="AG105" s="12">
        <v>97</v>
      </c>
      <c r="AH105" s="12">
        <v>326</v>
      </c>
      <c r="AI105" s="12" t="s">
        <v>263</v>
      </c>
      <c r="AJ105" s="12" t="s">
        <v>440</v>
      </c>
      <c r="AK105" s="25"/>
    </row>
    <row r="106" ht="65" customHeight="1" spans="1:37">
      <c r="A106" s="13">
        <v>8</v>
      </c>
      <c r="B106" s="26" t="s">
        <v>441</v>
      </c>
      <c r="C106" s="12" t="s">
        <v>442</v>
      </c>
      <c r="D106" s="12" t="s">
        <v>98</v>
      </c>
      <c r="E106" s="12" t="s">
        <v>314</v>
      </c>
      <c r="F106" s="12" t="s">
        <v>99</v>
      </c>
      <c r="G106" s="12" t="s">
        <v>100</v>
      </c>
      <c r="H106" s="12" t="s">
        <v>100</v>
      </c>
      <c r="I106" s="12" t="s">
        <v>101</v>
      </c>
      <c r="J106" s="12">
        <v>18809151789</v>
      </c>
      <c r="K106" s="12">
        <v>60</v>
      </c>
      <c r="L106" s="12">
        <v>60</v>
      </c>
      <c r="M106" s="12">
        <v>60</v>
      </c>
      <c r="N106" s="12"/>
      <c r="O106" s="12"/>
      <c r="P106" s="12"/>
      <c r="Q106" s="12"/>
      <c r="R106" s="12"/>
      <c r="S106" s="12"/>
      <c r="T106" s="12"/>
      <c r="U106" s="12"/>
      <c r="V106" s="12"/>
      <c r="W106" s="12"/>
      <c r="X106" s="12"/>
      <c r="Y106" s="12" t="s">
        <v>91</v>
      </c>
      <c r="Z106" s="12" t="s">
        <v>73</v>
      </c>
      <c r="AA106" s="12" t="s">
        <v>73</v>
      </c>
      <c r="AB106" s="12" t="s">
        <v>92</v>
      </c>
      <c r="AC106" s="12" t="s">
        <v>92</v>
      </c>
      <c r="AD106" s="12" t="s">
        <v>92</v>
      </c>
      <c r="AE106" s="12">
        <v>49</v>
      </c>
      <c r="AF106" s="12">
        <v>145</v>
      </c>
      <c r="AG106" s="12">
        <v>132</v>
      </c>
      <c r="AH106" s="12">
        <v>460</v>
      </c>
      <c r="AI106" s="12" t="s">
        <v>263</v>
      </c>
      <c r="AJ106" s="12" t="s">
        <v>443</v>
      </c>
      <c r="AK106" s="25"/>
    </row>
    <row r="107" ht="65" customHeight="1" spans="1:37">
      <c r="A107" s="13">
        <v>9</v>
      </c>
      <c r="B107" s="26" t="s">
        <v>444</v>
      </c>
      <c r="C107" s="12" t="s">
        <v>445</v>
      </c>
      <c r="D107" s="12" t="s">
        <v>98</v>
      </c>
      <c r="E107" s="12" t="s">
        <v>123</v>
      </c>
      <c r="F107" s="12" t="s">
        <v>99</v>
      </c>
      <c r="G107" s="12" t="s">
        <v>100</v>
      </c>
      <c r="H107" s="12" t="s">
        <v>100</v>
      </c>
      <c r="I107" s="12" t="s">
        <v>101</v>
      </c>
      <c r="J107" s="12">
        <v>18809151789</v>
      </c>
      <c r="K107" s="12">
        <v>54</v>
      </c>
      <c r="L107" s="12">
        <f t="shared" si="21"/>
        <v>54</v>
      </c>
      <c r="M107" s="12">
        <v>54</v>
      </c>
      <c r="N107" s="12"/>
      <c r="O107" s="12"/>
      <c r="P107" s="12"/>
      <c r="Q107" s="12"/>
      <c r="R107" s="12"/>
      <c r="S107" s="12"/>
      <c r="T107" s="12"/>
      <c r="U107" s="12"/>
      <c r="V107" s="12"/>
      <c r="W107" s="12"/>
      <c r="X107" s="12"/>
      <c r="Y107" s="12" t="s">
        <v>91</v>
      </c>
      <c r="Z107" s="12" t="s">
        <v>73</v>
      </c>
      <c r="AA107" s="12" t="s">
        <v>92</v>
      </c>
      <c r="AB107" s="12" t="s">
        <v>92</v>
      </c>
      <c r="AC107" s="12" t="s">
        <v>92</v>
      </c>
      <c r="AD107" s="12" t="s">
        <v>92</v>
      </c>
      <c r="AE107" s="12">
        <v>63</v>
      </c>
      <c r="AF107" s="12">
        <v>220</v>
      </c>
      <c r="AG107" s="12">
        <v>167</v>
      </c>
      <c r="AH107" s="12">
        <v>569</v>
      </c>
      <c r="AI107" s="12" t="s">
        <v>263</v>
      </c>
      <c r="AJ107" s="12" t="s">
        <v>446</v>
      </c>
      <c r="AK107" s="25"/>
    </row>
    <row r="108" ht="65" customHeight="1" spans="1:37">
      <c r="A108" s="13">
        <v>10</v>
      </c>
      <c r="B108" s="26" t="s">
        <v>447</v>
      </c>
      <c r="C108" s="12" t="s">
        <v>448</v>
      </c>
      <c r="D108" s="12" t="s">
        <v>98</v>
      </c>
      <c r="E108" s="12" t="s">
        <v>230</v>
      </c>
      <c r="F108" s="12" t="s">
        <v>99</v>
      </c>
      <c r="G108" s="12" t="s">
        <v>100</v>
      </c>
      <c r="H108" s="12" t="s">
        <v>100</v>
      </c>
      <c r="I108" s="12" t="s">
        <v>101</v>
      </c>
      <c r="J108" s="12">
        <v>18809151789</v>
      </c>
      <c r="K108" s="12">
        <v>43</v>
      </c>
      <c r="L108" s="12">
        <f t="shared" si="21"/>
        <v>43</v>
      </c>
      <c r="M108" s="12">
        <v>43</v>
      </c>
      <c r="N108" s="12"/>
      <c r="O108" s="12"/>
      <c r="P108" s="12"/>
      <c r="Q108" s="12"/>
      <c r="R108" s="12"/>
      <c r="S108" s="12"/>
      <c r="T108" s="12"/>
      <c r="U108" s="12"/>
      <c r="V108" s="12"/>
      <c r="W108" s="12"/>
      <c r="X108" s="12"/>
      <c r="Y108" s="12" t="s">
        <v>91</v>
      </c>
      <c r="Z108" s="12" t="s">
        <v>73</v>
      </c>
      <c r="AA108" s="12" t="s">
        <v>73</v>
      </c>
      <c r="AB108" s="12" t="s">
        <v>92</v>
      </c>
      <c r="AC108" s="12" t="s">
        <v>92</v>
      </c>
      <c r="AD108" s="12" t="s">
        <v>92</v>
      </c>
      <c r="AE108" s="12">
        <v>31</v>
      </c>
      <c r="AF108" s="12">
        <v>87</v>
      </c>
      <c r="AG108" s="12">
        <v>151</v>
      </c>
      <c r="AH108" s="12">
        <v>499</v>
      </c>
      <c r="AI108" s="12" t="s">
        <v>263</v>
      </c>
      <c r="AJ108" s="12" t="s">
        <v>449</v>
      </c>
      <c r="AK108" s="25"/>
    </row>
    <row r="109" ht="65" customHeight="1" spans="1:37">
      <c r="A109" s="13">
        <v>11</v>
      </c>
      <c r="B109" s="26" t="s">
        <v>450</v>
      </c>
      <c r="C109" s="12" t="s">
        <v>451</v>
      </c>
      <c r="D109" s="12" t="s">
        <v>452</v>
      </c>
      <c r="E109" s="12" t="s">
        <v>338</v>
      </c>
      <c r="F109" s="12" t="s">
        <v>99</v>
      </c>
      <c r="G109" s="12" t="s">
        <v>100</v>
      </c>
      <c r="H109" s="12" t="s">
        <v>261</v>
      </c>
      <c r="I109" s="12" t="s">
        <v>262</v>
      </c>
      <c r="J109" s="12">
        <v>13891591159</v>
      </c>
      <c r="K109" s="12">
        <v>65</v>
      </c>
      <c r="L109" s="12">
        <v>65</v>
      </c>
      <c r="M109" s="12">
        <v>65</v>
      </c>
      <c r="N109" s="12"/>
      <c r="O109" s="12"/>
      <c r="P109" s="12"/>
      <c r="Q109" s="12"/>
      <c r="R109" s="12"/>
      <c r="S109" s="12"/>
      <c r="T109" s="12"/>
      <c r="U109" s="12"/>
      <c r="V109" s="12"/>
      <c r="W109" s="12"/>
      <c r="X109" s="12"/>
      <c r="Y109" s="12" t="s">
        <v>91</v>
      </c>
      <c r="Z109" s="12" t="s">
        <v>73</v>
      </c>
      <c r="AA109" s="12" t="s">
        <v>92</v>
      </c>
      <c r="AB109" s="12" t="s">
        <v>92</v>
      </c>
      <c r="AC109" s="12" t="s">
        <v>92</v>
      </c>
      <c r="AD109" s="12" t="s">
        <v>92</v>
      </c>
      <c r="AE109" s="12">
        <v>90</v>
      </c>
      <c r="AF109" s="12">
        <v>314</v>
      </c>
      <c r="AG109" s="12">
        <v>348</v>
      </c>
      <c r="AH109" s="12">
        <v>1252</v>
      </c>
      <c r="AI109" s="12" t="s">
        <v>263</v>
      </c>
      <c r="AJ109" s="12" t="s">
        <v>453</v>
      </c>
      <c r="AK109" s="25"/>
    </row>
    <row r="110" ht="65" customHeight="1" spans="1:37">
      <c r="A110" s="13">
        <v>12</v>
      </c>
      <c r="B110" s="26" t="s">
        <v>454</v>
      </c>
      <c r="C110" s="12" t="s">
        <v>455</v>
      </c>
      <c r="D110" s="12" t="s">
        <v>98</v>
      </c>
      <c r="E110" s="12" t="s">
        <v>239</v>
      </c>
      <c r="F110" s="12" t="s">
        <v>99</v>
      </c>
      <c r="G110" s="12" t="s">
        <v>100</v>
      </c>
      <c r="H110" s="12" t="s">
        <v>261</v>
      </c>
      <c r="I110" s="12" t="s">
        <v>262</v>
      </c>
      <c r="J110" s="12">
        <v>13891591159</v>
      </c>
      <c r="K110" s="12">
        <v>45</v>
      </c>
      <c r="L110" s="12">
        <f t="shared" ref="L110:L127" si="22">M110+N110+O110+P110</f>
        <v>45</v>
      </c>
      <c r="M110" s="12">
        <v>45</v>
      </c>
      <c r="N110" s="12"/>
      <c r="O110" s="12"/>
      <c r="P110" s="12"/>
      <c r="Q110" s="12"/>
      <c r="R110" s="12"/>
      <c r="S110" s="12"/>
      <c r="T110" s="12"/>
      <c r="U110" s="12"/>
      <c r="V110" s="12"/>
      <c r="W110" s="12"/>
      <c r="X110" s="12"/>
      <c r="Y110" s="12" t="s">
        <v>91</v>
      </c>
      <c r="Z110" s="12" t="s">
        <v>73</v>
      </c>
      <c r="AA110" s="12" t="s">
        <v>73</v>
      </c>
      <c r="AB110" s="12" t="s">
        <v>92</v>
      </c>
      <c r="AC110" s="12" t="s">
        <v>92</v>
      </c>
      <c r="AD110" s="12" t="s">
        <v>92</v>
      </c>
      <c r="AE110" s="12">
        <v>165</v>
      </c>
      <c r="AF110" s="12">
        <v>864</v>
      </c>
      <c r="AG110" s="12">
        <v>324</v>
      </c>
      <c r="AH110" s="12">
        <v>986</v>
      </c>
      <c r="AI110" s="12" t="s">
        <v>263</v>
      </c>
      <c r="AJ110" s="12" t="s">
        <v>456</v>
      </c>
      <c r="AK110" s="25"/>
    </row>
    <row r="111" ht="65" customHeight="1" spans="1:37">
      <c r="A111" s="13">
        <v>13</v>
      </c>
      <c r="B111" s="26" t="s">
        <v>457</v>
      </c>
      <c r="C111" s="12" t="s">
        <v>458</v>
      </c>
      <c r="D111" s="12" t="s">
        <v>98</v>
      </c>
      <c r="E111" s="12" t="s">
        <v>459</v>
      </c>
      <c r="F111" s="12" t="s">
        <v>99</v>
      </c>
      <c r="G111" s="12" t="s">
        <v>100</v>
      </c>
      <c r="H111" s="12" t="s">
        <v>261</v>
      </c>
      <c r="I111" s="12" t="s">
        <v>262</v>
      </c>
      <c r="J111" s="12">
        <v>13891591159</v>
      </c>
      <c r="K111" s="12">
        <v>200</v>
      </c>
      <c r="L111" s="12">
        <f t="shared" si="22"/>
        <v>200</v>
      </c>
      <c r="M111" s="12">
        <v>200</v>
      </c>
      <c r="N111" s="12"/>
      <c r="O111" s="12"/>
      <c r="P111" s="12"/>
      <c r="Q111" s="12"/>
      <c r="R111" s="12"/>
      <c r="S111" s="12"/>
      <c r="T111" s="12"/>
      <c r="U111" s="12"/>
      <c r="V111" s="12"/>
      <c r="W111" s="12"/>
      <c r="X111" s="12"/>
      <c r="Y111" s="12" t="s">
        <v>91</v>
      </c>
      <c r="Z111" s="12" t="s">
        <v>73</v>
      </c>
      <c r="AA111" s="12" t="s">
        <v>92</v>
      </c>
      <c r="AB111" s="12" t="s">
        <v>92</v>
      </c>
      <c r="AC111" s="12" t="s">
        <v>92</v>
      </c>
      <c r="AD111" s="12" t="s">
        <v>92</v>
      </c>
      <c r="AE111" s="12">
        <v>167</v>
      </c>
      <c r="AF111" s="12">
        <v>683</v>
      </c>
      <c r="AG111" s="12">
        <v>507</v>
      </c>
      <c r="AH111" s="12">
        <v>1650</v>
      </c>
      <c r="AI111" s="12" t="s">
        <v>263</v>
      </c>
      <c r="AJ111" s="12" t="s">
        <v>460</v>
      </c>
      <c r="AK111" s="25"/>
    </row>
    <row r="112" ht="65" customHeight="1" spans="1:37">
      <c r="A112" s="13">
        <v>14</v>
      </c>
      <c r="B112" s="26" t="s">
        <v>461</v>
      </c>
      <c r="C112" s="12" t="s">
        <v>462</v>
      </c>
      <c r="D112" s="12" t="s">
        <v>98</v>
      </c>
      <c r="E112" s="12" t="s">
        <v>463</v>
      </c>
      <c r="F112" s="12" t="s">
        <v>99</v>
      </c>
      <c r="G112" s="12" t="s">
        <v>100</v>
      </c>
      <c r="H112" s="12" t="s">
        <v>261</v>
      </c>
      <c r="I112" s="12" t="s">
        <v>262</v>
      </c>
      <c r="J112" s="12">
        <v>13891591159</v>
      </c>
      <c r="K112" s="12">
        <v>25</v>
      </c>
      <c r="L112" s="12">
        <f t="shared" si="22"/>
        <v>25</v>
      </c>
      <c r="M112" s="12">
        <v>25</v>
      </c>
      <c r="N112" s="12"/>
      <c r="O112" s="12"/>
      <c r="P112" s="12"/>
      <c r="Q112" s="12"/>
      <c r="R112" s="12"/>
      <c r="S112" s="12"/>
      <c r="T112" s="12"/>
      <c r="U112" s="12"/>
      <c r="V112" s="12"/>
      <c r="W112" s="12"/>
      <c r="X112" s="12"/>
      <c r="Y112" s="12" t="s">
        <v>91</v>
      </c>
      <c r="Z112" s="12" t="s">
        <v>73</v>
      </c>
      <c r="AA112" s="12" t="s">
        <v>92</v>
      </c>
      <c r="AB112" s="12" t="s">
        <v>92</v>
      </c>
      <c r="AC112" s="12" t="s">
        <v>92</v>
      </c>
      <c r="AD112" s="12" t="s">
        <v>92</v>
      </c>
      <c r="AE112" s="12">
        <v>153</v>
      </c>
      <c r="AF112" s="12">
        <v>469</v>
      </c>
      <c r="AG112" s="12">
        <v>309</v>
      </c>
      <c r="AH112" s="12">
        <v>1123</v>
      </c>
      <c r="AI112" s="12" t="s">
        <v>263</v>
      </c>
      <c r="AJ112" s="12" t="s">
        <v>464</v>
      </c>
      <c r="AK112" s="25"/>
    </row>
    <row r="113" ht="65" customHeight="1" spans="1:37">
      <c r="A113" s="13">
        <v>15</v>
      </c>
      <c r="B113" s="26" t="s">
        <v>465</v>
      </c>
      <c r="C113" s="12" t="s">
        <v>466</v>
      </c>
      <c r="D113" s="12" t="s">
        <v>98</v>
      </c>
      <c r="E113" s="12" t="s">
        <v>439</v>
      </c>
      <c r="F113" s="12" t="s">
        <v>99</v>
      </c>
      <c r="G113" s="12" t="s">
        <v>100</v>
      </c>
      <c r="H113" s="12" t="s">
        <v>261</v>
      </c>
      <c r="I113" s="12" t="s">
        <v>262</v>
      </c>
      <c r="J113" s="12">
        <v>13891591159</v>
      </c>
      <c r="K113" s="12">
        <v>285</v>
      </c>
      <c r="L113" s="12">
        <f t="shared" si="22"/>
        <v>285</v>
      </c>
      <c r="M113" s="12">
        <v>285</v>
      </c>
      <c r="N113" s="12"/>
      <c r="O113" s="12"/>
      <c r="P113" s="12"/>
      <c r="Q113" s="12"/>
      <c r="R113" s="12"/>
      <c r="S113" s="12"/>
      <c r="T113" s="12"/>
      <c r="U113" s="12"/>
      <c r="V113" s="12"/>
      <c r="W113" s="12"/>
      <c r="X113" s="12"/>
      <c r="Y113" s="12" t="s">
        <v>91</v>
      </c>
      <c r="Z113" s="12" t="s">
        <v>73</v>
      </c>
      <c r="AA113" s="12" t="s">
        <v>73</v>
      </c>
      <c r="AB113" s="12" t="s">
        <v>92</v>
      </c>
      <c r="AC113" s="12" t="s">
        <v>92</v>
      </c>
      <c r="AD113" s="12" t="s">
        <v>92</v>
      </c>
      <c r="AE113" s="12">
        <v>231</v>
      </c>
      <c r="AF113" s="12">
        <v>726</v>
      </c>
      <c r="AG113" s="12">
        <v>777</v>
      </c>
      <c r="AH113" s="12">
        <v>2519</v>
      </c>
      <c r="AI113" s="12" t="s">
        <v>263</v>
      </c>
      <c r="AJ113" s="12" t="s">
        <v>467</v>
      </c>
      <c r="AK113" s="25"/>
    </row>
    <row r="114" ht="65" customHeight="1" spans="1:37">
      <c r="A114" s="13">
        <v>16</v>
      </c>
      <c r="B114" s="26" t="s">
        <v>468</v>
      </c>
      <c r="C114" s="12" t="s">
        <v>469</v>
      </c>
      <c r="D114" s="12" t="s">
        <v>98</v>
      </c>
      <c r="E114" s="12" t="s">
        <v>459</v>
      </c>
      <c r="F114" s="12" t="s">
        <v>99</v>
      </c>
      <c r="G114" s="12" t="s">
        <v>100</v>
      </c>
      <c r="H114" s="12" t="s">
        <v>261</v>
      </c>
      <c r="I114" s="12" t="s">
        <v>262</v>
      </c>
      <c r="J114" s="12">
        <v>13891591159</v>
      </c>
      <c r="K114" s="12">
        <v>153</v>
      </c>
      <c r="L114" s="12">
        <f t="shared" si="22"/>
        <v>153</v>
      </c>
      <c r="M114" s="12">
        <v>153</v>
      </c>
      <c r="N114" s="12"/>
      <c r="O114" s="12"/>
      <c r="P114" s="12"/>
      <c r="Q114" s="12"/>
      <c r="R114" s="12"/>
      <c r="S114" s="12"/>
      <c r="T114" s="12"/>
      <c r="U114" s="12"/>
      <c r="V114" s="12"/>
      <c r="W114" s="12"/>
      <c r="X114" s="12"/>
      <c r="Y114" s="12" t="s">
        <v>91</v>
      </c>
      <c r="Z114" s="12" t="s">
        <v>73</v>
      </c>
      <c r="AA114" s="12" t="s">
        <v>92</v>
      </c>
      <c r="AB114" s="12" t="s">
        <v>92</v>
      </c>
      <c r="AC114" s="12" t="s">
        <v>92</v>
      </c>
      <c r="AD114" s="12" t="s">
        <v>92</v>
      </c>
      <c r="AE114" s="12">
        <v>8</v>
      </c>
      <c r="AF114" s="12">
        <v>21</v>
      </c>
      <c r="AG114" s="12">
        <v>37</v>
      </c>
      <c r="AH114" s="12">
        <v>142</v>
      </c>
      <c r="AI114" s="12" t="s">
        <v>263</v>
      </c>
      <c r="AJ114" s="12" t="s">
        <v>470</v>
      </c>
      <c r="AK114" s="25"/>
    </row>
    <row r="115" ht="65" customHeight="1" spans="1:37">
      <c r="A115" s="13">
        <v>17</v>
      </c>
      <c r="B115" s="12" t="s">
        <v>471</v>
      </c>
      <c r="C115" s="12" t="s">
        <v>472</v>
      </c>
      <c r="D115" s="12" t="s">
        <v>98</v>
      </c>
      <c r="E115" s="12" t="s">
        <v>473</v>
      </c>
      <c r="F115" s="12" t="s">
        <v>99</v>
      </c>
      <c r="G115" s="12" t="s">
        <v>100</v>
      </c>
      <c r="H115" s="12" t="s">
        <v>100</v>
      </c>
      <c r="I115" s="12" t="s">
        <v>101</v>
      </c>
      <c r="J115" s="12">
        <v>18809151789</v>
      </c>
      <c r="K115" s="12">
        <v>35</v>
      </c>
      <c r="L115" s="12">
        <f t="shared" si="22"/>
        <v>35</v>
      </c>
      <c r="M115" s="12">
        <v>35</v>
      </c>
      <c r="N115" s="12"/>
      <c r="O115" s="12"/>
      <c r="P115" s="12"/>
      <c r="Q115" s="12"/>
      <c r="R115" s="12"/>
      <c r="S115" s="12"/>
      <c r="T115" s="12"/>
      <c r="U115" s="12"/>
      <c r="V115" s="12"/>
      <c r="W115" s="12"/>
      <c r="X115" s="12"/>
      <c r="Y115" s="12" t="s">
        <v>91</v>
      </c>
      <c r="Z115" s="12" t="s">
        <v>73</v>
      </c>
      <c r="AA115" s="12" t="s">
        <v>73</v>
      </c>
      <c r="AB115" s="12" t="s">
        <v>92</v>
      </c>
      <c r="AC115" s="12" t="s">
        <v>92</v>
      </c>
      <c r="AD115" s="12" t="s">
        <v>92</v>
      </c>
      <c r="AE115" s="12">
        <v>9</v>
      </c>
      <c r="AF115" s="12">
        <v>39</v>
      </c>
      <c r="AG115" s="12">
        <v>29</v>
      </c>
      <c r="AH115" s="12">
        <v>120</v>
      </c>
      <c r="AI115" s="12" t="s">
        <v>474</v>
      </c>
      <c r="AJ115" s="12" t="s">
        <v>475</v>
      </c>
      <c r="AK115" s="25"/>
    </row>
    <row r="116" ht="65" customHeight="1" spans="1:37">
      <c r="A116" s="13">
        <v>18</v>
      </c>
      <c r="B116" s="12" t="s">
        <v>476</v>
      </c>
      <c r="C116" s="12" t="s">
        <v>477</v>
      </c>
      <c r="D116" s="12" t="s">
        <v>98</v>
      </c>
      <c r="E116" s="12" t="s">
        <v>478</v>
      </c>
      <c r="F116" s="12" t="s">
        <v>99</v>
      </c>
      <c r="G116" s="12" t="s">
        <v>100</v>
      </c>
      <c r="H116" s="12" t="s">
        <v>304</v>
      </c>
      <c r="I116" s="12" t="s">
        <v>305</v>
      </c>
      <c r="J116" s="12">
        <v>13992551021</v>
      </c>
      <c r="K116" s="12">
        <v>12</v>
      </c>
      <c r="L116" s="12">
        <f t="shared" si="22"/>
        <v>12</v>
      </c>
      <c r="M116" s="12">
        <v>12</v>
      </c>
      <c r="N116" s="12"/>
      <c r="O116" s="12"/>
      <c r="P116" s="12"/>
      <c r="Q116" s="12"/>
      <c r="R116" s="12"/>
      <c r="S116" s="12"/>
      <c r="T116" s="12"/>
      <c r="U116" s="12"/>
      <c r="V116" s="12"/>
      <c r="W116" s="12"/>
      <c r="X116" s="12"/>
      <c r="Y116" s="12" t="s">
        <v>91</v>
      </c>
      <c r="Z116" s="12" t="s">
        <v>73</v>
      </c>
      <c r="AA116" s="12" t="s">
        <v>92</v>
      </c>
      <c r="AB116" s="12" t="s">
        <v>92</v>
      </c>
      <c r="AC116" s="12" t="s">
        <v>92</v>
      </c>
      <c r="AD116" s="12" t="s">
        <v>92</v>
      </c>
      <c r="AE116" s="12">
        <v>74</v>
      </c>
      <c r="AF116" s="12">
        <v>246</v>
      </c>
      <c r="AG116" s="12">
        <v>126</v>
      </c>
      <c r="AH116" s="12">
        <v>386</v>
      </c>
      <c r="AI116" s="12" t="s">
        <v>479</v>
      </c>
      <c r="AJ116" s="12" t="s">
        <v>480</v>
      </c>
      <c r="AK116" s="25"/>
    </row>
    <row r="117" ht="65" customHeight="1" spans="1:37">
      <c r="A117" s="13">
        <v>19</v>
      </c>
      <c r="B117" s="12" t="s">
        <v>481</v>
      </c>
      <c r="C117" s="12" t="s">
        <v>482</v>
      </c>
      <c r="D117" s="12" t="s">
        <v>98</v>
      </c>
      <c r="E117" s="12" t="s">
        <v>365</v>
      </c>
      <c r="F117" s="12" t="s">
        <v>99</v>
      </c>
      <c r="G117" s="12" t="s">
        <v>100</v>
      </c>
      <c r="H117" s="12" t="s">
        <v>304</v>
      </c>
      <c r="I117" s="12" t="s">
        <v>305</v>
      </c>
      <c r="J117" s="12">
        <v>13992551021</v>
      </c>
      <c r="K117" s="12">
        <v>13</v>
      </c>
      <c r="L117" s="12">
        <f t="shared" si="22"/>
        <v>13</v>
      </c>
      <c r="M117" s="12">
        <v>13</v>
      </c>
      <c r="N117" s="12"/>
      <c r="O117" s="12"/>
      <c r="P117" s="12"/>
      <c r="Q117" s="12"/>
      <c r="R117" s="12"/>
      <c r="S117" s="12"/>
      <c r="T117" s="12"/>
      <c r="U117" s="12"/>
      <c r="V117" s="12"/>
      <c r="W117" s="12"/>
      <c r="X117" s="12"/>
      <c r="Y117" s="12" t="s">
        <v>91</v>
      </c>
      <c r="Z117" s="12" t="s">
        <v>73</v>
      </c>
      <c r="AA117" s="12" t="s">
        <v>73</v>
      </c>
      <c r="AB117" s="12" t="s">
        <v>92</v>
      </c>
      <c r="AC117" s="12" t="s">
        <v>92</v>
      </c>
      <c r="AD117" s="12" t="s">
        <v>92</v>
      </c>
      <c r="AE117" s="12">
        <v>63</v>
      </c>
      <c r="AF117" s="12">
        <v>88</v>
      </c>
      <c r="AG117" s="12">
        <v>63</v>
      </c>
      <c r="AH117" s="12">
        <v>188</v>
      </c>
      <c r="AI117" s="12" t="s">
        <v>479</v>
      </c>
      <c r="AJ117" s="12" t="s">
        <v>483</v>
      </c>
      <c r="AK117" s="25"/>
    </row>
    <row r="118" ht="65" customHeight="1" spans="1:37">
      <c r="A118" s="13">
        <v>20</v>
      </c>
      <c r="B118" s="12" t="s">
        <v>484</v>
      </c>
      <c r="C118" s="12" t="s">
        <v>485</v>
      </c>
      <c r="D118" s="12" t="s">
        <v>98</v>
      </c>
      <c r="E118" s="12" t="s">
        <v>486</v>
      </c>
      <c r="F118" s="12" t="s">
        <v>99</v>
      </c>
      <c r="G118" s="12" t="s">
        <v>100</v>
      </c>
      <c r="H118" s="12" t="s">
        <v>304</v>
      </c>
      <c r="I118" s="12" t="s">
        <v>305</v>
      </c>
      <c r="J118" s="12">
        <v>13992551021</v>
      </c>
      <c r="K118" s="12">
        <v>16</v>
      </c>
      <c r="L118" s="12">
        <f t="shared" si="22"/>
        <v>16</v>
      </c>
      <c r="M118" s="12">
        <v>16</v>
      </c>
      <c r="N118" s="12"/>
      <c r="O118" s="12"/>
      <c r="P118" s="12"/>
      <c r="Q118" s="12"/>
      <c r="R118" s="12"/>
      <c r="S118" s="12"/>
      <c r="T118" s="12"/>
      <c r="U118" s="12"/>
      <c r="V118" s="12"/>
      <c r="W118" s="12"/>
      <c r="X118" s="12"/>
      <c r="Y118" s="12" t="s">
        <v>91</v>
      </c>
      <c r="Z118" s="12" t="s">
        <v>73</v>
      </c>
      <c r="AA118" s="12" t="s">
        <v>73</v>
      </c>
      <c r="AB118" s="12" t="s">
        <v>92</v>
      </c>
      <c r="AC118" s="12" t="s">
        <v>92</v>
      </c>
      <c r="AD118" s="12" t="s">
        <v>92</v>
      </c>
      <c r="AE118" s="12">
        <v>33</v>
      </c>
      <c r="AF118" s="12">
        <v>142</v>
      </c>
      <c r="AG118" s="12">
        <v>45</v>
      </c>
      <c r="AH118" s="12">
        <v>167</v>
      </c>
      <c r="AI118" s="12" t="s">
        <v>479</v>
      </c>
      <c r="AJ118" s="12" t="s">
        <v>487</v>
      </c>
      <c r="AK118" s="25"/>
    </row>
    <row r="119" ht="65" customHeight="1" spans="1:37">
      <c r="A119" s="13">
        <v>21</v>
      </c>
      <c r="B119" s="12" t="s">
        <v>488</v>
      </c>
      <c r="C119" s="12" t="s">
        <v>489</v>
      </c>
      <c r="D119" s="12" t="s">
        <v>98</v>
      </c>
      <c r="E119" s="12" t="s">
        <v>490</v>
      </c>
      <c r="F119" s="12" t="s">
        <v>99</v>
      </c>
      <c r="G119" s="12" t="s">
        <v>100</v>
      </c>
      <c r="H119" s="12" t="s">
        <v>304</v>
      </c>
      <c r="I119" s="12" t="s">
        <v>305</v>
      </c>
      <c r="J119" s="12">
        <v>13992551021</v>
      </c>
      <c r="K119" s="12">
        <v>26</v>
      </c>
      <c r="L119" s="12">
        <f t="shared" si="22"/>
        <v>26</v>
      </c>
      <c r="M119" s="12">
        <v>26</v>
      </c>
      <c r="N119" s="12"/>
      <c r="O119" s="12"/>
      <c r="P119" s="12"/>
      <c r="Q119" s="12"/>
      <c r="R119" s="12"/>
      <c r="S119" s="12"/>
      <c r="T119" s="12"/>
      <c r="U119" s="12"/>
      <c r="V119" s="12"/>
      <c r="W119" s="12"/>
      <c r="X119" s="12"/>
      <c r="Y119" s="12" t="s">
        <v>91</v>
      </c>
      <c r="Z119" s="12" t="s">
        <v>73</v>
      </c>
      <c r="AA119" s="12" t="s">
        <v>92</v>
      </c>
      <c r="AB119" s="12" t="s">
        <v>92</v>
      </c>
      <c r="AC119" s="12" t="s">
        <v>92</v>
      </c>
      <c r="AD119" s="12" t="s">
        <v>92</v>
      </c>
      <c r="AE119" s="12">
        <v>64</v>
      </c>
      <c r="AF119" s="12">
        <v>156</v>
      </c>
      <c r="AG119" s="12">
        <v>142</v>
      </c>
      <c r="AH119" s="12">
        <v>449</v>
      </c>
      <c r="AI119" s="12" t="s">
        <v>479</v>
      </c>
      <c r="AJ119" s="12" t="s">
        <v>491</v>
      </c>
      <c r="AK119" s="25"/>
    </row>
    <row r="120" ht="65" customHeight="1" spans="1:37">
      <c r="A120" s="13">
        <v>22</v>
      </c>
      <c r="B120" s="12" t="s">
        <v>492</v>
      </c>
      <c r="C120" s="12" t="s">
        <v>493</v>
      </c>
      <c r="D120" s="12" t="s">
        <v>98</v>
      </c>
      <c r="E120" s="12" t="s">
        <v>361</v>
      </c>
      <c r="F120" s="12" t="s">
        <v>99</v>
      </c>
      <c r="G120" s="12" t="s">
        <v>100</v>
      </c>
      <c r="H120" s="12" t="s">
        <v>304</v>
      </c>
      <c r="I120" s="12" t="s">
        <v>305</v>
      </c>
      <c r="J120" s="12">
        <v>13992551021</v>
      </c>
      <c r="K120" s="12">
        <v>35</v>
      </c>
      <c r="L120" s="12">
        <f t="shared" si="22"/>
        <v>35</v>
      </c>
      <c r="M120" s="12">
        <v>35</v>
      </c>
      <c r="N120" s="12"/>
      <c r="O120" s="12"/>
      <c r="P120" s="12"/>
      <c r="Q120" s="12"/>
      <c r="R120" s="12"/>
      <c r="S120" s="12"/>
      <c r="T120" s="12"/>
      <c r="U120" s="12"/>
      <c r="V120" s="12"/>
      <c r="W120" s="12"/>
      <c r="X120" s="12"/>
      <c r="Y120" s="12" t="s">
        <v>91</v>
      </c>
      <c r="Z120" s="12" t="s">
        <v>73</v>
      </c>
      <c r="AA120" s="12" t="s">
        <v>92</v>
      </c>
      <c r="AB120" s="12" t="s">
        <v>92</v>
      </c>
      <c r="AC120" s="12" t="s">
        <v>92</v>
      </c>
      <c r="AD120" s="12" t="s">
        <v>92</v>
      </c>
      <c r="AE120" s="12">
        <v>20</v>
      </c>
      <c r="AF120" s="12">
        <v>70</v>
      </c>
      <c r="AG120" s="12">
        <v>126</v>
      </c>
      <c r="AH120" s="12">
        <v>441</v>
      </c>
      <c r="AI120" s="12" t="s">
        <v>479</v>
      </c>
      <c r="AJ120" s="12" t="s">
        <v>494</v>
      </c>
      <c r="AK120" s="25"/>
    </row>
    <row r="121" ht="65" customHeight="1" spans="1:37">
      <c r="A121" s="13">
        <v>23</v>
      </c>
      <c r="B121" s="12" t="s">
        <v>495</v>
      </c>
      <c r="C121" s="12" t="s">
        <v>496</v>
      </c>
      <c r="D121" s="12" t="s">
        <v>98</v>
      </c>
      <c r="E121" s="12" t="s">
        <v>296</v>
      </c>
      <c r="F121" s="12" t="s">
        <v>99</v>
      </c>
      <c r="G121" s="12" t="s">
        <v>100</v>
      </c>
      <c r="H121" s="12" t="s">
        <v>304</v>
      </c>
      <c r="I121" s="12" t="s">
        <v>305</v>
      </c>
      <c r="J121" s="12">
        <v>13992551021</v>
      </c>
      <c r="K121" s="12">
        <v>50</v>
      </c>
      <c r="L121" s="12">
        <f t="shared" si="22"/>
        <v>50</v>
      </c>
      <c r="M121" s="12">
        <v>50</v>
      </c>
      <c r="N121" s="12"/>
      <c r="O121" s="12"/>
      <c r="P121" s="12"/>
      <c r="Q121" s="12"/>
      <c r="R121" s="12"/>
      <c r="S121" s="12"/>
      <c r="T121" s="12"/>
      <c r="U121" s="12"/>
      <c r="V121" s="12"/>
      <c r="W121" s="12"/>
      <c r="X121" s="12"/>
      <c r="Y121" s="12" t="s">
        <v>91</v>
      </c>
      <c r="Z121" s="12" t="s">
        <v>73</v>
      </c>
      <c r="AA121" s="12" t="s">
        <v>92</v>
      </c>
      <c r="AB121" s="12" t="s">
        <v>92</v>
      </c>
      <c r="AC121" s="12" t="s">
        <v>92</v>
      </c>
      <c r="AD121" s="12" t="s">
        <v>92</v>
      </c>
      <c r="AE121" s="12">
        <v>48</v>
      </c>
      <c r="AF121" s="12">
        <v>157</v>
      </c>
      <c r="AG121" s="12">
        <v>312</v>
      </c>
      <c r="AH121" s="12">
        <v>1125</v>
      </c>
      <c r="AI121" s="12" t="s">
        <v>479</v>
      </c>
      <c r="AJ121" s="12" t="s">
        <v>497</v>
      </c>
      <c r="AK121" s="25"/>
    </row>
    <row r="122" ht="65" customHeight="1" spans="1:37">
      <c r="A122" s="13">
        <v>24</v>
      </c>
      <c r="B122" s="12" t="s">
        <v>498</v>
      </c>
      <c r="C122" s="12" t="s">
        <v>499</v>
      </c>
      <c r="D122" s="12" t="s">
        <v>98</v>
      </c>
      <c r="E122" s="12" t="s">
        <v>153</v>
      </c>
      <c r="F122" s="12" t="s">
        <v>99</v>
      </c>
      <c r="G122" s="12" t="s">
        <v>100</v>
      </c>
      <c r="H122" s="12" t="s">
        <v>304</v>
      </c>
      <c r="I122" s="12" t="s">
        <v>305</v>
      </c>
      <c r="J122" s="12">
        <v>13992551021</v>
      </c>
      <c r="K122" s="12">
        <v>24</v>
      </c>
      <c r="L122" s="12">
        <f t="shared" si="22"/>
        <v>24</v>
      </c>
      <c r="M122" s="12">
        <v>24</v>
      </c>
      <c r="N122" s="12"/>
      <c r="O122" s="12"/>
      <c r="P122" s="12"/>
      <c r="Q122" s="12"/>
      <c r="R122" s="12"/>
      <c r="S122" s="12"/>
      <c r="T122" s="12"/>
      <c r="U122" s="12"/>
      <c r="V122" s="12"/>
      <c r="W122" s="12"/>
      <c r="X122" s="12"/>
      <c r="Y122" s="12" t="s">
        <v>91</v>
      </c>
      <c r="Z122" s="12" t="s">
        <v>73</v>
      </c>
      <c r="AA122" s="12" t="s">
        <v>92</v>
      </c>
      <c r="AB122" s="12" t="s">
        <v>92</v>
      </c>
      <c r="AC122" s="12" t="s">
        <v>92</v>
      </c>
      <c r="AD122" s="12" t="s">
        <v>92</v>
      </c>
      <c r="AE122" s="12">
        <v>30</v>
      </c>
      <c r="AF122" s="12">
        <v>99</v>
      </c>
      <c r="AG122" s="12">
        <v>302</v>
      </c>
      <c r="AH122" s="12">
        <v>1039</v>
      </c>
      <c r="AI122" s="12" t="s">
        <v>479</v>
      </c>
      <c r="AJ122" s="12" t="s">
        <v>500</v>
      </c>
      <c r="AK122" s="25"/>
    </row>
    <row r="123" ht="65" customHeight="1" spans="1:37">
      <c r="A123" s="13">
        <v>25</v>
      </c>
      <c r="B123" s="12" t="s">
        <v>501</v>
      </c>
      <c r="C123" s="12" t="s">
        <v>502</v>
      </c>
      <c r="D123" s="12" t="s">
        <v>98</v>
      </c>
      <c r="E123" s="12" t="s">
        <v>118</v>
      </c>
      <c r="F123" s="12" t="s">
        <v>99</v>
      </c>
      <c r="G123" s="12" t="s">
        <v>100</v>
      </c>
      <c r="H123" s="12" t="s">
        <v>304</v>
      </c>
      <c r="I123" s="12" t="s">
        <v>305</v>
      </c>
      <c r="J123" s="12">
        <v>13992551021</v>
      </c>
      <c r="K123" s="12">
        <v>60</v>
      </c>
      <c r="L123" s="12">
        <v>60</v>
      </c>
      <c r="M123" s="12">
        <v>60</v>
      </c>
      <c r="N123" s="12"/>
      <c r="O123" s="12"/>
      <c r="P123" s="12"/>
      <c r="Q123" s="12"/>
      <c r="R123" s="12"/>
      <c r="S123" s="12"/>
      <c r="T123" s="12"/>
      <c r="U123" s="12"/>
      <c r="V123" s="12"/>
      <c r="W123" s="12"/>
      <c r="X123" s="12"/>
      <c r="Y123" s="12" t="s">
        <v>91</v>
      </c>
      <c r="Z123" s="12" t="s">
        <v>73</v>
      </c>
      <c r="AA123" s="12" t="s">
        <v>92</v>
      </c>
      <c r="AB123" s="12" t="s">
        <v>92</v>
      </c>
      <c r="AC123" s="12" t="s">
        <v>92</v>
      </c>
      <c r="AD123" s="12" t="s">
        <v>92</v>
      </c>
      <c r="AE123" s="12">
        <v>47</v>
      </c>
      <c r="AF123" s="12">
        <v>136</v>
      </c>
      <c r="AG123" s="12">
        <v>504</v>
      </c>
      <c r="AH123" s="12">
        <v>2070</v>
      </c>
      <c r="AI123" s="12" t="s">
        <v>479</v>
      </c>
      <c r="AJ123" s="12" t="s">
        <v>503</v>
      </c>
      <c r="AK123" s="25"/>
    </row>
    <row r="124" ht="65" customHeight="1" spans="1:37">
      <c r="A124" s="13">
        <v>26</v>
      </c>
      <c r="B124" s="12" t="s">
        <v>504</v>
      </c>
      <c r="C124" s="12" t="s">
        <v>505</v>
      </c>
      <c r="D124" s="12" t="s">
        <v>98</v>
      </c>
      <c r="E124" s="12" t="s">
        <v>506</v>
      </c>
      <c r="F124" s="12" t="s">
        <v>99</v>
      </c>
      <c r="G124" s="12" t="s">
        <v>100</v>
      </c>
      <c r="H124" s="12" t="s">
        <v>304</v>
      </c>
      <c r="I124" s="12" t="s">
        <v>305</v>
      </c>
      <c r="J124" s="12">
        <v>13992551021</v>
      </c>
      <c r="K124" s="12">
        <v>19</v>
      </c>
      <c r="L124" s="12">
        <f t="shared" si="22"/>
        <v>19</v>
      </c>
      <c r="M124" s="12">
        <v>19</v>
      </c>
      <c r="N124" s="12"/>
      <c r="O124" s="12"/>
      <c r="P124" s="12"/>
      <c r="Q124" s="12"/>
      <c r="R124" s="12"/>
      <c r="S124" s="12"/>
      <c r="T124" s="12"/>
      <c r="U124" s="12"/>
      <c r="V124" s="12"/>
      <c r="W124" s="12"/>
      <c r="X124" s="12"/>
      <c r="Y124" s="12" t="s">
        <v>91</v>
      </c>
      <c r="Z124" s="12" t="s">
        <v>73</v>
      </c>
      <c r="AA124" s="12" t="s">
        <v>73</v>
      </c>
      <c r="AB124" s="12" t="s">
        <v>92</v>
      </c>
      <c r="AC124" s="12" t="s">
        <v>92</v>
      </c>
      <c r="AD124" s="12" t="s">
        <v>92</v>
      </c>
      <c r="AE124" s="12">
        <v>32</v>
      </c>
      <c r="AF124" s="12">
        <v>90</v>
      </c>
      <c r="AG124" s="12">
        <v>137</v>
      </c>
      <c r="AH124" s="12">
        <v>461</v>
      </c>
      <c r="AI124" s="12" t="s">
        <v>479</v>
      </c>
      <c r="AJ124" s="12" t="s">
        <v>507</v>
      </c>
      <c r="AK124" s="25"/>
    </row>
    <row r="125" ht="65" customHeight="1" spans="1:37">
      <c r="A125" s="13">
        <v>27</v>
      </c>
      <c r="B125" s="12" t="s">
        <v>508</v>
      </c>
      <c r="C125" s="12" t="s">
        <v>509</v>
      </c>
      <c r="D125" s="12" t="s">
        <v>98</v>
      </c>
      <c r="E125" s="12" t="s">
        <v>459</v>
      </c>
      <c r="F125" s="12" t="s">
        <v>99</v>
      </c>
      <c r="G125" s="12" t="s">
        <v>100</v>
      </c>
      <c r="H125" s="12" t="s">
        <v>304</v>
      </c>
      <c r="I125" s="12" t="s">
        <v>305</v>
      </c>
      <c r="J125" s="12">
        <v>13992551021</v>
      </c>
      <c r="K125" s="12">
        <v>52</v>
      </c>
      <c r="L125" s="12">
        <f t="shared" si="22"/>
        <v>52</v>
      </c>
      <c r="M125" s="12">
        <v>52</v>
      </c>
      <c r="N125" s="12"/>
      <c r="O125" s="12"/>
      <c r="P125" s="12"/>
      <c r="Q125" s="12"/>
      <c r="R125" s="12"/>
      <c r="S125" s="12"/>
      <c r="T125" s="12"/>
      <c r="U125" s="12"/>
      <c r="V125" s="12"/>
      <c r="W125" s="12"/>
      <c r="X125" s="12"/>
      <c r="Y125" s="12" t="s">
        <v>91</v>
      </c>
      <c r="Z125" s="12" t="s">
        <v>73</v>
      </c>
      <c r="AA125" s="12" t="s">
        <v>92</v>
      </c>
      <c r="AB125" s="12" t="s">
        <v>92</v>
      </c>
      <c r="AC125" s="12" t="s">
        <v>92</v>
      </c>
      <c r="AD125" s="12" t="s">
        <v>92</v>
      </c>
      <c r="AE125" s="12">
        <v>18</v>
      </c>
      <c r="AF125" s="12">
        <v>64</v>
      </c>
      <c r="AG125" s="12">
        <v>39</v>
      </c>
      <c r="AH125" s="12">
        <v>143</v>
      </c>
      <c r="AI125" s="12" t="s">
        <v>479</v>
      </c>
      <c r="AJ125" s="12" t="s">
        <v>510</v>
      </c>
      <c r="AK125" s="25"/>
    </row>
    <row r="126" ht="65" customHeight="1" spans="1:37">
      <c r="A126" s="13">
        <v>28</v>
      </c>
      <c r="B126" s="12" t="s">
        <v>511</v>
      </c>
      <c r="C126" s="12" t="s">
        <v>512</v>
      </c>
      <c r="D126" s="12" t="s">
        <v>98</v>
      </c>
      <c r="E126" s="12" t="s">
        <v>163</v>
      </c>
      <c r="F126" s="12" t="s">
        <v>99</v>
      </c>
      <c r="G126" s="12" t="s">
        <v>100</v>
      </c>
      <c r="H126" s="12" t="s">
        <v>304</v>
      </c>
      <c r="I126" s="12" t="s">
        <v>305</v>
      </c>
      <c r="J126" s="12">
        <v>13992551021</v>
      </c>
      <c r="K126" s="12">
        <v>38</v>
      </c>
      <c r="L126" s="12">
        <f t="shared" si="22"/>
        <v>38</v>
      </c>
      <c r="M126" s="12">
        <v>38</v>
      </c>
      <c r="N126" s="12"/>
      <c r="O126" s="12"/>
      <c r="P126" s="12"/>
      <c r="Q126" s="12"/>
      <c r="R126" s="12"/>
      <c r="S126" s="12"/>
      <c r="T126" s="12"/>
      <c r="U126" s="12"/>
      <c r="V126" s="12"/>
      <c r="W126" s="12"/>
      <c r="X126" s="12"/>
      <c r="Y126" s="12" t="s">
        <v>91</v>
      </c>
      <c r="Z126" s="12" t="s">
        <v>73</v>
      </c>
      <c r="AA126" s="12" t="s">
        <v>92</v>
      </c>
      <c r="AB126" s="12" t="s">
        <v>92</v>
      </c>
      <c r="AC126" s="12" t="s">
        <v>92</v>
      </c>
      <c r="AD126" s="12" t="s">
        <v>92</v>
      </c>
      <c r="AE126" s="12">
        <v>32</v>
      </c>
      <c r="AF126" s="12">
        <v>68</v>
      </c>
      <c r="AG126" s="12">
        <v>377</v>
      </c>
      <c r="AH126" s="12">
        <v>1302</v>
      </c>
      <c r="AI126" s="12" t="s">
        <v>479</v>
      </c>
      <c r="AJ126" s="12" t="s">
        <v>513</v>
      </c>
      <c r="AK126" s="25"/>
    </row>
    <row r="127" ht="65" customHeight="1" spans="1:37">
      <c r="A127" s="13">
        <v>29</v>
      </c>
      <c r="B127" s="12" t="s">
        <v>514</v>
      </c>
      <c r="C127" s="12" t="s">
        <v>515</v>
      </c>
      <c r="D127" s="12" t="s">
        <v>98</v>
      </c>
      <c r="E127" s="12" t="s">
        <v>127</v>
      </c>
      <c r="F127" s="12" t="s">
        <v>99</v>
      </c>
      <c r="G127" s="12" t="s">
        <v>128</v>
      </c>
      <c r="H127" s="12" t="s">
        <v>128</v>
      </c>
      <c r="I127" s="12" t="s">
        <v>129</v>
      </c>
      <c r="J127" s="12">
        <v>15591555066</v>
      </c>
      <c r="K127" s="12">
        <v>60</v>
      </c>
      <c r="L127" s="12">
        <v>60</v>
      </c>
      <c r="M127" s="12">
        <v>60</v>
      </c>
      <c r="N127" s="12"/>
      <c r="O127" s="12"/>
      <c r="P127" s="12"/>
      <c r="Q127" s="12"/>
      <c r="R127" s="12"/>
      <c r="S127" s="12"/>
      <c r="T127" s="12"/>
      <c r="U127" s="12"/>
      <c r="V127" s="12"/>
      <c r="W127" s="12"/>
      <c r="X127" s="12"/>
      <c r="Y127" s="12" t="s">
        <v>91</v>
      </c>
      <c r="Z127" s="12" t="s">
        <v>73</v>
      </c>
      <c r="AA127" s="12" t="s">
        <v>92</v>
      </c>
      <c r="AB127" s="12" t="s">
        <v>92</v>
      </c>
      <c r="AC127" s="12" t="s">
        <v>92</v>
      </c>
      <c r="AD127" s="12" t="s">
        <v>92</v>
      </c>
      <c r="AE127" s="12">
        <v>61</v>
      </c>
      <c r="AF127" s="12">
        <v>180</v>
      </c>
      <c r="AG127" s="12">
        <v>444</v>
      </c>
      <c r="AH127" s="12">
        <v>1601</v>
      </c>
      <c r="AI127" s="12" t="s">
        <v>479</v>
      </c>
      <c r="AJ127" s="12" t="s">
        <v>516</v>
      </c>
      <c r="AK127" s="25"/>
    </row>
    <row r="128" ht="35.1" customHeight="1" spans="1:37">
      <c r="A128" s="13" t="s">
        <v>30</v>
      </c>
      <c r="B128" s="26">
        <v>20</v>
      </c>
      <c r="C128" s="12"/>
      <c r="D128" s="12"/>
      <c r="E128" s="12"/>
      <c r="F128" s="12"/>
      <c r="G128" s="12"/>
      <c r="H128" s="12"/>
      <c r="I128" s="12"/>
      <c r="J128" s="12"/>
      <c r="K128" s="12">
        <f>SUM(K129:K148)</f>
        <v>1060</v>
      </c>
      <c r="L128" s="12">
        <f t="shared" ref="L128:AH128" si="23">SUM(L129:L148)</f>
        <v>1060</v>
      </c>
      <c r="M128" s="12">
        <f t="shared" si="23"/>
        <v>0</v>
      </c>
      <c r="N128" s="12">
        <f t="shared" si="23"/>
        <v>1060</v>
      </c>
      <c r="O128" s="12">
        <f t="shared" si="23"/>
        <v>0</v>
      </c>
      <c r="P128" s="12">
        <f t="shared" si="23"/>
        <v>0</v>
      </c>
      <c r="Q128" s="12">
        <f t="shared" si="23"/>
        <v>0</v>
      </c>
      <c r="R128" s="12">
        <f t="shared" si="23"/>
        <v>0</v>
      </c>
      <c r="S128" s="12">
        <f t="shared" si="23"/>
        <v>0</v>
      </c>
      <c r="T128" s="12">
        <f t="shared" si="23"/>
        <v>0</v>
      </c>
      <c r="U128" s="12">
        <f t="shared" si="23"/>
        <v>0</v>
      </c>
      <c r="V128" s="12">
        <f t="shared" si="23"/>
        <v>0</v>
      </c>
      <c r="W128" s="12">
        <f t="shared" si="23"/>
        <v>0</v>
      </c>
      <c r="X128" s="12">
        <f t="shared" si="23"/>
        <v>0</v>
      </c>
      <c r="Y128" s="12"/>
      <c r="Z128" s="12"/>
      <c r="AA128" s="12"/>
      <c r="AB128" s="12"/>
      <c r="AC128" s="12"/>
      <c r="AD128" s="12"/>
      <c r="AE128" s="12">
        <f t="shared" si="23"/>
        <v>1673</v>
      </c>
      <c r="AF128" s="12">
        <f t="shared" si="23"/>
        <v>5466</v>
      </c>
      <c r="AG128" s="12">
        <f t="shared" si="23"/>
        <v>6614</v>
      </c>
      <c r="AH128" s="12">
        <f t="shared" si="23"/>
        <v>22684</v>
      </c>
      <c r="AI128" s="12"/>
      <c r="AJ128" s="12"/>
      <c r="AK128" s="25"/>
    </row>
    <row r="129" ht="85" customHeight="1" spans="1:37">
      <c r="A129" s="13">
        <v>1</v>
      </c>
      <c r="B129" s="12" t="s">
        <v>517</v>
      </c>
      <c r="C129" s="12" t="s">
        <v>518</v>
      </c>
      <c r="D129" s="12" t="s">
        <v>98</v>
      </c>
      <c r="E129" s="12" t="s">
        <v>435</v>
      </c>
      <c r="F129" s="12" t="s">
        <v>99</v>
      </c>
      <c r="G129" s="12" t="s">
        <v>100</v>
      </c>
      <c r="H129" s="12" t="s">
        <v>100</v>
      </c>
      <c r="I129" s="12" t="s">
        <v>101</v>
      </c>
      <c r="J129" s="12">
        <v>18809151789</v>
      </c>
      <c r="K129" s="12">
        <v>50</v>
      </c>
      <c r="L129" s="12">
        <f>M129+N129+O129+P129</f>
        <v>50</v>
      </c>
      <c r="M129" s="12"/>
      <c r="N129" s="12">
        <v>50</v>
      </c>
      <c r="O129" s="12"/>
      <c r="P129" s="12"/>
      <c r="Q129" s="12"/>
      <c r="R129" s="12"/>
      <c r="S129" s="12"/>
      <c r="T129" s="12"/>
      <c r="U129" s="12"/>
      <c r="V129" s="12"/>
      <c r="W129" s="12"/>
      <c r="X129" s="12"/>
      <c r="Y129" s="12" t="s">
        <v>91</v>
      </c>
      <c r="Z129" s="12" t="s">
        <v>73</v>
      </c>
      <c r="AA129" s="12" t="s">
        <v>92</v>
      </c>
      <c r="AB129" s="12" t="s">
        <v>92</v>
      </c>
      <c r="AC129" s="12" t="s">
        <v>92</v>
      </c>
      <c r="AD129" s="12" t="s">
        <v>92</v>
      </c>
      <c r="AE129" s="12">
        <v>25</v>
      </c>
      <c r="AF129" s="12">
        <v>91</v>
      </c>
      <c r="AG129" s="12">
        <v>71</v>
      </c>
      <c r="AH129" s="12">
        <v>226</v>
      </c>
      <c r="AI129" s="12" t="s">
        <v>519</v>
      </c>
      <c r="AJ129" s="12" t="s">
        <v>520</v>
      </c>
      <c r="AK129" s="25"/>
    </row>
    <row r="130" ht="85" customHeight="1" spans="1:37">
      <c r="A130" s="13">
        <v>2</v>
      </c>
      <c r="B130" s="12" t="s">
        <v>521</v>
      </c>
      <c r="C130" s="12" t="s">
        <v>522</v>
      </c>
      <c r="D130" s="12" t="s">
        <v>98</v>
      </c>
      <c r="E130" s="12" t="s">
        <v>373</v>
      </c>
      <c r="F130" s="12" t="s">
        <v>99</v>
      </c>
      <c r="G130" s="12" t="s">
        <v>100</v>
      </c>
      <c r="H130" s="12" t="s">
        <v>100</v>
      </c>
      <c r="I130" s="12" t="s">
        <v>101</v>
      </c>
      <c r="J130" s="12">
        <v>18809151789</v>
      </c>
      <c r="K130" s="12">
        <v>50</v>
      </c>
      <c r="L130" s="12">
        <v>50</v>
      </c>
      <c r="M130" s="12"/>
      <c r="N130" s="12">
        <v>50</v>
      </c>
      <c r="O130" s="12"/>
      <c r="P130" s="12"/>
      <c r="Q130" s="12"/>
      <c r="R130" s="12"/>
      <c r="S130" s="12"/>
      <c r="T130" s="12"/>
      <c r="U130" s="12"/>
      <c r="V130" s="12"/>
      <c r="W130" s="12"/>
      <c r="X130" s="12"/>
      <c r="Y130" s="12" t="s">
        <v>91</v>
      </c>
      <c r="Z130" s="12" t="s">
        <v>73</v>
      </c>
      <c r="AA130" s="12" t="s">
        <v>92</v>
      </c>
      <c r="AB130" s="12" t="s">
        <v>92</v>
      </c>
      <c r="AC130" s="12" t="s">
        <v>92</v>
      </c>
      <c r="AD130" s="12" t="s">
        <v>92</v>
      </c>
      <c r="AE130" s="12">
        <v>40</v>
      </c>
      <c r="AF130" s="12">
        <v>110</v>
      </c>
      <c r="AG130" s="12">
        <v>486</v>
      </c>
      <c r="AH130" s="12">
        <v>1735</v>
      </c>
      <c r="AI130" s="12" t="s">
        <v>519</v>
      </c>
      <c r="AJ130" s="12" t="s">
        <v>523</v>
      </c>
      <c r="AK130" s="25"/>
    </row>
    <row r="131" ht="85" customHeight="1" spans="1:37">
      <c r="A131" s="13">
        <v>3</v>
      </c>
      <c r="B131" s="12" t="s">
        <v>524</v>
      </c>
      <c r="C131" s="12" t="s">
        <v>525</v>
      </c>
      <c r="D131" s="12" t="s">
        <v>98</v>
      </c>
      <c r="E131" s="12" t="s">
        <v>463</v>
      </c>
      <c r="F131" s="12" t="s">
        <v>99</v>
      </c>
      <c r="G131" s="12" t="s">
        <v>100</v>
      </c>
      <c r="H131" s="12" t="s">
        <v>100</v>
      </c>
      <c r="I131" s="12" t="s">
        <v>101</v>
      </c>
      <c r="J131" s="12">
        <v>18809151789</v>
      </c>
      <c r="K131" s="12">
        <v>40</v>
      </c>
      <c r="L131" s="12">
        <f t="shared" ref="L130:L148" si="24">M131+N131+O131+P131</f>
        <v>40</v>
      </c>
      <c r="M131" s="12"/>
      <c r="N131" s="12">
        <v>40</v>
      </c>
      <c r="O131" s="12"/>
      <c r="P131" s="12"/>
      <c r="Q131" s="12"/>
      <c r="R131" s="12"/>
      <c r="S131" s="12"/>
      <c r="T131" s="12"/>
      <c r="U131" s="12"/>
      <c r="V131" s="12"/>
      <c r="W131" s="12"/>
      <c r="X131" s="12"/>
      <c r="Y131" s="12" t="s">
        <v>91</v>
      </c>
      <c r="Z131" s="12" t="s">
        <v>73</v>
      </c>
      <c r="AA131" s="12" t="s">
        <v>92</v>
      </c>
      <c r="AB131" s="12" t="s">
        <v>92</v>
      </c>
      <c r="AC131" s="12" t="s">
        <v>92</v>
      </c>
      <c r="AD131" s="12" t="s">
        <v>92</v>
      </c>
      <c r="AE131" s="12">
        <v>50</v>
      </c>
      <c r="AF131" s="12">
        <v>163</v>
      </c>
      <c r="AG131" s="12">
        <v>102</v>
      </c>
      <c r="AH131" s="12">
        <v>326</v>
      </c>
      <c r="AI131" s="12" t="s">
        <v>519</v>
      </c>
      <c r="AJ131" s="12" t="s">
        <v>526</v>
      </c>
      <c r="AK131" s="25"/>
    </row>
    <row r="132" ht="85" customHeight="1" spans="1:37">
      <c r="A132" s="13">
        <v>4</v>
      </c>
      <c r="B132" s="12" t="s">
        <v>527</v>
      </c>
      <c r="C132" s="12" t="s">
        <v>528</v>
      </c>
      <c r="D132" s="12" t="s">
        <v>98</v>
      </c>
      <c r="E132" s="12" t="s">
        <v>218</v>
      </c>
      <c r="F132" s="12" t="s">
        <v>99</v>
      </c>
      <c r="G132" s="12" t="s">
        <v>100</v>
      </c>
      <c r="H132" s="12" t="s">
        <v>100</v>
      </c>
      <c r="I132" s="12" t="s">
        <v>101</v>
      </c>
      <c r="J132" s="12">
        <v>18809151789</v>
      </c>
      <c r="K132" s="12">
        <v>30</v>
      </c>
      <c r="L132" s="12">
        <f t="shared" si="24"/>
        <v>30</v>
      </c>
      <c r="M132" s="12"/>
      <c r="N132" s="12">
        <v>30</v>
      </c>
      <c r="O132" s="12"/>
      <c r="P132" s="12"/>
      <c r="Q132" s="12"/>
      <c r="R132" s="12"/>
      <c r="S132" s="12"/>
      <c r="T132" s="12"/>
      <c r="U132" s="12"/>
      <c r="V132" s="12"/>
      <c r="W132" s="12"/>
      <c r="X132" s="12"/>
      <c r="Y132" s="12" t="s">
        <v>91</v>
      </c>
      <c r="Z132" s="12" t="s">
        <v>73</v>
      </c>
      <c r="AA132" s="12" t="s">
        <v>92</v>
      </c>
      <c r="AB132" s="12" t="s">
        <v>92</v>
      </c>
      <c r="AC132" s="12" t="s">
        <v>92</v>
      </c>
      <c r="AD132" s="12" t="s">
        <v>92</v>
      </c>
      <c r="AE132" s="12">
        <v>24</v>
      </c>
      <c r="AF132" s="12">
        <v>102</v>
      </c>
      <c r="AG132" s="12">
        <v>45</v>
      </c>
      <c r="AH132" s="12">
        <v>151</v>
      </c>
      <c r="AI132" s="12" t="s">
        <v>529</v>
      </c>
      <c r="AJ132" s="12" t="s">
        <v>530</v>
      </c>
      <c r="AK132" s="25"/>
    </row>
    <row r="133" ht="85" customHeight="1" spans="1:37">
      <c r="A133" s="13">
        <v>5</v>
      </c>
      <c r="B133" s="12" t="s">
        <v>531</v>
      </c>
      <c r="C133" s="12" t="s">
        <v>532</v>
      </c>
      <c r="D133" s="12" t="s">
        <v>98</v>
      </c>
      <c r="E133" s="12" t="s">
        <v>533</v>
      </c>
      <c r="F133" s="12" t="s">
        <v>99</v>
      </c>
      <c r="G133" s="12" t="s">
        <v>100</v>
      </c>
      <c r="H133" s="12" t="s">
        <v>100</v>
      </c>
      <c r="I133" s="12" t="s">
        <v>101</v>
      </c>
      <c r="J133" s="12">
        <v>18809151789</v>
      </c>
      <c r="K133" s="12">
        <v>100</v>
      </c>
      <c r="L133" s="12">
        <f t="shared" si="24"/>
        <v>100</v>
      </c>
      <c r="M133" s="12"/>
      <c r="N133" s="12">
        <v>100</v>
      </c>
      <c r="O133" s="12"/>
      <c r="P133" s="12"/>
      <c r="Q133" s="12"/>
      <c r="R133" s="12"/>
      <c r="S133" s="12"/>
      <c r="T133" s="12"/>
      <c r="U133" s="12"/>
      <c r="V133" s="12"/>
      <c r="W133" s="12"/>
      <c r="X133" s="12"/>
      <c r="Y133" s="12" t="s">
        <v>91</v>
      </c>
      <c r="Z133" s="12" t="s">
        <v>73</v>
      </c>
      <c r="AA133" s="12" t="s">
        <v>73</v>
      </c>
      <c r="AB133" s="12" t="s">
        <v>92</v>
      </c>
      <c r="AC133" s="12" t="s">
        <v>92</v>
      </c>
      <c r="AD133" s="12" t="s">
        <v>92</v>
      </c>
      <c r="AE133" s="12">
        <v>29</v>
      </c>
      <c r="AF133" s="12">
        <v>116</v>
      </c>
      <c r="AG133" s="12">
        <v>78</v>
      </c>
      <c r="AH133" s="12">
        <v>312</v>
      </c>
      <c r="AI133" s="12" t="s">
        <v>529</v>
      </c>
      <c r="AJ133" s="12" t="s">
        <v>534</v>
      </c>
      <c r="AK133" s="25"/>
    </row>
    <row r="134" ht="85" customHeight="1" spans="1:37">
      <c r="A134" s="13">
        <v>6</v>
      </c>
      <c r="B134" s="12" t="s">
        <v>535</v>
      </c>
      <c r="C134" s="12" t="s">
        <v>536</v>
      </c>
      <c r="D134" s="12" t="s">
        <v>98</v>
      </c>
      <c r="E134" s="12" t="s">
        <v>123</v>
      </c>
      <c r="F134" s="12" t="s">
        <v>99</v>
      </c>
      <c r="G134" s="12" t="s">
        <v>100</v>
      </c>
      <c r="H134" s="12" t="s">
        <v>100</v>
      </c>
      <c r="I134" s="12" t="s">
        <v>101</v>
      </c>
      <c r="J134" s="12">
        <v>18809151789</v>
      </c>
      <c r="K134" s="12">
        <v>30</v>
      </c>
      <c r="L134" s="12">
        <f t="shared" si="24"/>
        <v>30</v>
      </c>
      <c r="M134" s="12"/>
      <c r="N134" s="12">
        <v>30</v>
      </c>
      <c r="O134" s="12"/>
      <c r="P134" s="12"/>
      <c r="Q134" s="12"/>
      <c r="R134" s="12"/>
      <c r="S134" s="12"/>
      <c r="T134" s="12"/>
      <c r="U134" s="12"/>
      <c r="V134" s="12"/>
      <c r="W134" s="12"/>
      <c r="X134" s="12"/>
      <c r="Y134" s="12" t="s">
        <v>91</v>
      </c>
      <c r="Z134" s="12" t="s">
        <v>73</v>
      </c>
      <c r="AA134" s="12" t="s">
        <v>92</v>
      </c>
      <c r="AB134" s="12" t="s">
        <v>92</v>
      </c>
      <c r="AC134" s="12" t="s">
        <v>92</v>
      </c>
      <c r="AD134" s="12" t="s">
        <v>92</v>
      </c>
      <c r="AE134" s="12">
        <v>31</v>
      </c>
      <c r="AF134" s="12">
        <v>104</v>
      </c>
      <c r="AG134" s="12">
        <v>70</v>
      </c>
      <c r="AH134" s="12">
        <v>235</v>
      </c>
      <c r="AI134" s="12" t="s">
        <v>529</v>
      </c>
      <c r="AJ134" s="12" t="s">
        <v>537</v>
      </c>
      <c r="AK134" s="25"/>
    </row>
    <row r="135" ht="85" customHeight="1" spans="1:37">
      <c r="A135" s="13">
        <v>7</v>
      </c>
      <c r="B135" s="12" t="s">
        <v>538</v>
      </c>
      <c r="C135" s="12" t="s">
        <v>539</v>
      </c>
      <c r="D135" s="12" t="s">
        <v>98</v>
      </c>
      <c r="E135" s="12" t="s">
        <v>139</v>
      </c>
      <c r="F135" s="12" t="s">
        <v>99</v>
      </c>
      <c r="G135" s="12" t="s">
        <v>100</v>
      </c>
      <c r="H135" s="12" t="s">
        <v>100</v>
      </c>
      <c r="I135" s="12" t="s">
        <v>101</v>
      </c>
      <c r="J135" s="12">
        <v>18809151789</v>
      </c>
      <c r="K135" s="12">
        <v>50</v>
      </c>
      <c r="L135" s="12">
        <f t="shared" si="24"/>
        <v>50</v>
      </c>
      <c r="M135" s="12"/>
      <c r="N135" s="12">
        <v>50</v>
      </c>
      <c r="O135" s="12"/>
      <c r="P135" s="12"/>
      <c r="Q135" s="12"/>
      <c r="R135" s="12"/>
      <c r="S135" s="12"/>
      <c r="T135" s="12"/>
      <c r="U135" s="12"/>
      <c r="V135" s="12"/>
      <c r="W135" s="12"/>
      <c r="X135" s="12"/>
      <c r="Y135" s="12" t="s">
        <v>91</v>
      </c>
      <c r="Z135" s="12" t="s">
        <v>73</v>
      </c>
      <c r="AA135" s="12" t="s">
        <v>92</v>
      </c>
      <c r="AB135" s="12" t="s">
        <v>92</v>
      </c>
      <c r="AC135" s="12" t="s">
        <v>92</v>
      </c>
      <c r="AD135" s="12" t="s">
        <v>92</v>
      </c>
      <c r="AE135" s="12">
        <v>47</v>
      </c>
      <c r="AF135" s="12">
        <v>117</v>
      </c>
      <c r="AG135" s="12">
        <v>157</v>
      </c>
      <c r="AH135" s="12">
        <v>535</v>
      </c>
      <c r="AI135" s="12" t="s">
        <v>540</v>
      </c>
      <c r="AJ135" s="12" t="s">
        <v>541</v>
      </c>
      <c r="AK135" s="25"/>
    </row>
    <row r="136" ht="85" customHeight="1" spans="1:37">
      <c r="A136" s="13">
        <v>8</v>
      </c>
      <c r="B136" s="12" t="s">
        <v>542</v>
      </c>
      <c r="C136" s="12" t="s">
        <v>543</v>
      </c>
      <c r="D136" s="12" t="s">
        <v>98</v>
      </c>
      <c r="E136" s="12" t="s">
        <v>353</v>
      </c>
      <c r="F136" s="12" t="s">
        <v>99</v>
      </c>
      <c r="G136" s="12" t="s">
        <v>100</v>
      </c>
      <c r="H136" s="12" t="s">
        <v>100</v>
      </c>
      <c r="I136" s="12" t="s">
        <v>101</v>
      </c>
      <c r="J136" s="12">
        <v>18809151789</v>
      </c>
      <c r="K136" s="12">
        <v>50</v>
      </c>
      <c r="L136" s="12">
        <f t="shared" si="24"/>
        <v>50</v>
      </c>
      <c r="M136" s="12"/>
      <c r="N136" s="12">
        <v>50</v>
      </c>
      <c r="O136" s="12"/>
      <c r="P136" s="12"/>
      <c r="Q136" s="12"/>
      <c r="R136" s="12"/>
      <c r="S136" s="12"/>
      <c r="T136" s="12"/>
      <c r="U136" s="12"/>
      <c r="V136" s="12"/>
      <c r="W136" s="12"/>
      <c r="X136" s="12"/>
      <c r="Y136" s="12" t="s">
        <v>91</v>
      </c>
      <c r="Z136" s="12" t="s">
        <v>73</v>
      </c>
      <c r="AA136" s="12" t="s">
        <v>73</v>
      </c>
      <c r="AB136" s="12" t="s">
        <v>92</v>
      </c>
      <c r="AC136" s="12" t="s">
        <v>92</v>
      </c>
      <c r="AD136" s="12" t="s">
        <v>92</v>
      </c>
      <c r="AE136" s="12">
        <v>144</v>
      </c>
      <c r="AF136" s="12">
        <v>530</v>
      </c>
      <c r="AG136" s="12">
        <v>323</v>
      </c>
      <c r="AH136" s="12">
        <v>1060</v>
      </c>
      <c r="AI136" s="12" t="s">
        <v>529</v>
      </c>
      <c r="AJ136" s="12" t="s">
        <v>544</v>
      </c>
      <c r="AK136" s="25"/>
    </row>
    <row r="137" ht="85" customHeight="1" spans="1:37">
      <c r="A137" s="13">
        <v>9</v>
      </c>
      <c r="B137" s="12" t="s">
        <v>545</v>
      </c>
      <c r="C137" s="12" t="s">
        <v>546</v>
      </c>
      <c r="D137" s="12" t="s">
        <v>98</v>
      </c>
      <c r="E137" s="12" t="s">
        <v>338</v>
      </c>
      <c r="F137" s="12" t="s">
        <v>99</v>
      </c>
      <c r="G137" s="12" t="s">
        <v>100</v>
      </c>
      <c r="H137" s="12" t="s">
        <v>100</v>
      </c>
      <c r="I137" s="12" t="s">
        <v>101</v>
      </c>
      <c r="J137" s="12">
        <v>18809151789</v>
      </c>
      <c r="K137" s="12">
        <v>50</v>
      </c>
      <c r="L137" s="12">
        <f t="shared" si="24"/>
        <v>50</v>
      </c>
      <c r="M137" s="12"/>
      <c r="N137" s="12">
        <v>50</v>
      </c>
      <c r="O137" s="12"/>
      <c r="P137" s="12"/>
      <c r="Q137" s="12"/>
      <c r="R137" s="12"/>
      <c r="S137" s="12"/>
      <c r="T137" s="12"/>
      <c r="U137" s="12"/>
      <c r="V137" s="12"/>
      <c r="W137" s="12"/>
      <c r="X137" s="12"/>
      <c r="Y137" s="12" t="s">
        <v>91</v>
      </c>
      <c r="Z137" s="12" t="s">
        <v>73</v>
      </c>
      <c r="AA137" s="12" t="s">
        <v>92</v>
      </c>
      <c r="AB137" s="12" t="s">
        <v>92</v>
      </c>
      <c r="AC137" s="12" t="s">
        <v>92</v>
      </c>
      <c r="AD137" s="12" t="s">
        <v>92</v>
      </c>
      <c r="AE137" s="12">
        <v>85</v>
      </c>
      <c r="AF137" s="12">
        <v>306</v>
      </c>
      <c r="AG137" s="12">
        <v>376</v>
      </c>
      <c r="AH137" s="12">
        <v>1252</v>
      </c>
      <c r="AI137" s="12" t="s">
        <v>519</v>
      </c>
      <c r="AJ137" s="12" t="s">
        <v>547</v>
      </c>
      <c r="AK137" s="25"/>
    </row>
    <row r="138" ht="85" customHeight="1" spans="1:37">
      <c r="A138" s="13">
        <v>10</v>
      </c>
      <c r="B138" s="12" t="s">
        <v>548</v>
      </c>
      <c r="C138" s="12" t="s">
        <v>549</v>
      </c>
      <c r="D138" s="12" t="s">
        <v>98</v>
      </c>
      <c r="E138" s="12" t="s">
        <v>127</v>
      </c>
      <c r="F138" s="12" t="s">
        <v>99</v>
      </c>
      <c r="G138" s="12" t="s">
        <v>100</v>
      </c>
      <c r="H138" s="12" t="s">
        <v>100</v>
      </c>
      <c r="I138" s="12" t="s">
        <v>101</v>
      </c>
      <c r="J138" s="12">
        <v>18809151789</v>
      </c>
      <c r="K138" s="12">
        <v>50</v>
      </c>
      <c r="L138" s="12">
        <f t="shared" si="24"/>
        <v>50</v>
      </c>
      <c r="M138" s="12"/>
      <c r="N138" s="12">
        <v>50</v>
      </c>
      <c r="O138" s="12"/>
      <c r="P138" s="12"/>
      <c r="Q138" s="12"/>
      <c r="R138" s="12"/>
      <c r="S138" s="12"/>
      <c r="T138" s="12"/>
      <c r="U138" s="12"/>
      <c r="V138" s="12"/>
      <c r="W138" s="12"/>
      <c r="X138" s="12"/>
      <c r="Y138" s="12" t="s">
        <v>91</v>
      </c>
      <c r="Z138" s="12" t="s">
        <v>73</v>
      </c>
      <c r="AA138" s="12" t="s">
        <v>92</v>
      </c>
      <c r="AB138" s="12" t="s">
        <v>92</v>
      </c>
      <c r="AC138" s="12" t="s">
        <v>92</v>
      </c>
      <c r="AD138" s="12" t="s">
        <v>92</v>
      </c>
      <c r="AE138" s="12">
        <v>65</v>
      </c>
      <c r="AF138" s="12">
        <v>189</v>
      </c>
      <c r="AG138" s="12">
        <v>481</v>
      </c>
      <c r="AH138" s="12">
        <v>1741</v>
      </c>
      <c r="AI138" s="12" t="s">
        <v>519</v>
      </c>
      <c r="AJ138" s="12" t="s">
        <v>550</v>
      </c>
      <c r="AK138" s="25"/>
    </row>
    <row r="139" ht="85" customHeight="1" spans="1:37">
      <c r="A139" s="13">
        <v>11</v>
      </c>
      <c r="B139" s="12" t="s">
        <v>551</v>
      </c>
      <c r="C139" s="12" t="s">
        <v>552</v>
      </c>
      <c r="D139" s="12" t="s">
        <v>98</v>
      </c>
      <c r="E139" s="12" t="s">
        <v>296</v>
      </c>
      <c r="F139" s="12" t="s">
        <v>99</v>
      </c>
      <c r="G139" s="12" t="s">
        <v>100</v>
      </c>
      <c r="H139" s="12" t="s">
        <v>100</v>
      </c>
      <c r="I139" s="12" t="s">
        <v>101</v>
      </c>
      <c r="J139" s="12">
        <v>18809151789</v>
      </c>
      <c r="K139" s="12">
        <v>100</v>
      </c>
      <c r="L139" s="12">
        <v>100</v>
      </c>
      <c r="M139" s="12"/>
      <c r="N139" s="12">
        <v>100</v>
      </c>
      <c r="O139" s="12"/>
      <c r="P139" s="12"/>
      <c r="Q139" s="12"/>
      <c r="R139" s="12"/>
      <c r="S139" s="12"/>
      <c r="T139" s="12"/>
      <c r="U139" s="12"/>
      <c r="V139" s="12"/>
      <c r="W139" s="12"/>
      <c r="X139" s="12"/>
      <c r="Y139" s="12" t="s">
        <v>91</v>
      </c>
      <c r="Z139" s="12" t="s">
        <v>73</v>
      </c>
      <c r="AA139" s="12" t="s">
        <v>92</v>
      </c>
      <c r="AB139" s="12" t="s">
        <v>92</v>
      </c>
      <c r="AC139" s="12" t="s">
        <v>92</v>
      </c>
      <c r="AD139" s="12" t="s">
        <v>92</v>
      </c>
      <c r="AE139" s="12">
        <v>48</v>
      </c>
      <c r="AF139" s="12">
        <v>175</v>
      </c>
      <c r="AG139" s="12">
        <v>314</v>
      </c>
      <c r="AH139" s="12">
        <v>1125</v>
      </c>
      <c r="AI139" s="12" t="s">
        <v>519</v>
      </c>
      <c r="AJ139" s="12" t="s">
        <v>553</v>
      </c>
      <c r="AK139" s="25"/>
    </row>
    <row r="140" ht="85" customHeight="1" spans="1:37">
      <c r="A140" s="13">
        <v>12</v>
      </c>
      <c r="B140" s="12" t="s">
        <v>554</v>
      </c>
      <c r="C140" s="12" t="s">
        <v>555</v>
      </c>
      <c r="D140" s="12" t="s">
        <v>98</v>
      </c>
      <c r="E140" s="12" t="s">
        <v>556</v>
      </c>
      <c r="F140" s="12" t="s">
        <v>99</v>
      </c>
      <c r="G140" s="12" t="s">
        <v>100</v>
      </c>
      <c r="H140" s="12" t="s">
        <v>100</v>
      </c>
      <c r="I140" s="12" t="s">
        <v>101</v>
      </c>
      <c r="J140" s="12">
        <v>18809151789</v>
      </c>
      <c r="K140" s="12">
        <v>50</v>
      </c>
      <c r="L140" s="12">
        <f t="shared" si="24"/>
        <v>50</v>
      </c>
      <c r="M140" s="12"/>
      <c r="N140" s="12">
        <v>50</v>
      </c>
      <c r="O140" s="12"/>
      <c r="P140" s="12"/>
      <c r="Q140" s="12"/>
      <c r="R140" s="12"/>
      <c r="S140" s="12"/>
      <c r="T140" s="12"/>
      <c r="U140" s="12"/>
      <c r="V140" s="12"/>
      <c r="W140" s="12"/>
      <c r="X140" s="12"/>
      <c r="Y140" s="12" t="s">
        <v>91</v>
      </c>
      <c r="Z140" s="12" t="s">
        <v>73</v>
      </c>
      <c r="AA140" s="12" t="s">
        <v>92</v>
      </c>
      <c r="AB140" s="12" t="s">
        <v>92</v>
      </c>
      <c r="AC140" s="12" t="s">
        <v>92</v>
      </c>
      <c r="AD140" s="12" t="s">
        <v>92</v>
      </c>
      <c r="AE140" s="12">
        <v>23</v>
      </c>
      <c r="AF140" s="12">
        <v>73</v>
      </c>
      <c r="AG140" s="12">
        <v>52</v>
      </c>
      <c r="AH140" s="12">
        <v>162</v>
      </c>
      <c r="AI140" s="12" t="s">
        <v>519</v>
      </c>
      <c r="AJ140" s="12" t="s">
        <v>557</v>
      </c>
      <c r="AK140" s="25"/>
    </row>
    <row r="141" ht="85" customHeight="1" spans="1:37">
      <c r="A141" s="13">
        <v>13</v>
      </c>
      <c r="B141" s="12" t="s">
        <v>558</v>
      </c>
      <c r="C141" s="12" t="s">
        <v>559</v>
      </c>
      <c r="D141" s="12" t="s">
        <v>98</v>
      </c>
      <c r="E141" s="12" t="s">
        <v>365</v>
      </c>
      <c r="F141" s="12" t="s">
        <v>99</v>
      </c>
      <c r="G141" s="12" t="s">
        <v>100</v>
      </c>
      <c r="H141" s="12" t="s">
        <v>100</v>
      </c>
      <c r="I141" s="12" t="s">
        <v>101</v>
      </c>
      <c r="J141" s="12">
        <v>18809151789</v>
      </c>
      <c r="K141" s="12">
        <v>50</v>
      </c>
      <c r="L141" s="12">
        <f t="shared" si="24"/>
        <v>50</v>
      </c>
      <c r="M141" s="12"/>
      <c r="N141" s="12">
        <v>50</v>
      </c>
      <c r="O141" s="12"/>
      <c r="P141" s="12"/>
      <c r="Q141" s="12"/>
      <c r="R141" s="12"/>
      <c r="S141" s="12"/>
      <c r="T141" s="12"/>
      <c r="U141" s="12"/>
      <c r="V141" s="12"/>
      <c r="W141" s="12"/>
      <c r="X141" s="12"/>
      <c r="Y141" s="12" t="s">
        <v>91</v>
      </c>
      <c r="Z141" s="12" t="s">
        <v>73</v>
      </c>
      <c r="AA141" s="12" t="s">
        <v>73</v>
      </c>
      <c r="AB141" s="12" t="s">
        <v>92</v>
      </c>
      <c r="AC141" s="12" t="s">
        <v>92</v>
      </c>
      <c r="AD141" s="12" t="s">
        <v>92</v>
      </c>
      <c r="AE141" s="12">
        <v>300</v>
      </c>
      <c r="AF141" s="12">
        <v>942</v>
      </c>
      <c r="AG141" s="12">
        <v>739</v>
      </c>
      <c r="AH141" s="12">
        <v>2542</v>
      </c>
      <c r="AI141" s="12" t="s">
        <v>519</v>
      </c>
      <c r="AJ141" s="12" t="s">
        <v>560</v>
      </c>
      <c r="AK141" s="25"/>
    </row>
    <row r="142" ht="85" customHeight="1" spans="1:37">
      <c r="A142" s="13">
        <v>14</v>
      </c>
      <c r="B142" s="12" t="s">
        <v>561</v>
      </c>
      <c r="C142" s="12" t="s">
        <v>562</v>
      </c>
      <c r="D142" s="12" t="s">
        <v>98</v>
      </c>
      <c r="E142" s="12" t="s">
        <v>432</v>
      </c>
      <c r="F142" s="12" t="s">
        <v>99</v>
      </c>
      <c r="G142" s="12" t="s">
        <v>100</v>
      </c>
      <c r="H142" s="12" t="s">
        <v>100</v>
      </c>
      <c r="I142" s="12" t="s">
        <v>101</v>
      </c>
      <c r="J142" s="12">
        <v>18809151789</v>
      </c>
      <c r="K142" s="12">
        <v>100</v>
      </c>
      <c r="L142" s="12">
        <f t="shared" si="24"/>
        <v>100</v>
      </c>
      <c r="M142" s="12"/>
      <c r="N142" s="12">
        <v>100</v>
      </c>
      <c r="O142" s="12"/>
      <c r="P142" s="12"/>
      <c r="Q142" s="12"/>
      <c r="R142" s="12"/>
      <c r="S142" s="12"/>
      <c r="T142" s="12"/>
      <c r="U142" s="12"/>
      <c r="V142" s="12"/>
      <c r="W142" s="12"/>
      <c r="X142" s="12"/>
      <c r="Y142" s="12" t="s">
        <v>91</v>
      </c>
      <c r="Z142" s="12" t="s">
        <v>73</v>
      </c>
      <c r="AA142" s="12" t="s">
        <v>92</v>
      </c>
      <c r="AB142" s="12" t="s">
        <v>92</v>
      </c>
      <c r="AC142" s="12" t="s">
        <v>92</v>
      </c>
      <c r="AD142" s="12" t="s">
        <v>92</v>
      </c>
      <c r="AE142" s="12">
        <v>56</v>
      </c>
      <c r="AF142" s="12">
        <v>189</v>
      </c>
      <c r="AG142" s="12">
        <v>631</v>
      </c>
      <c r="AH142" s="12">
        <v>2072</v>
      </c>
      <c r="AI142" s="12" t="s">
        <v>519</v>
      </c>
      <c r="AJ142" s="12" t="s">
        <v>563</v>
      </c>
      <c r="AK142" s="25"/>
    </row>
    <row r="143" ht="85" customHeight="1" spans="1:37">
      <c r="A143" s="13">
        <v>15</v>
      </c>
      <c r="B143" s="12" t="s">
        <v>564</v>
      </c>
      <c r="C143" s="12" t="s">
        <v>565</v>
      </c>
      <c r="D143" s="12" t="s">
        <v>98</v>
      </c>
      <c r="E143" s="12" t="s">
        <v>134</v>
      </c>
      <c r="F143" s="12" t="s">
        <v>99</v>
      </c>
      <c r="G143" s="12" t="s">
        <v>100</v>
      </c>
      <c r="H143" s="12" t="s">
        <v>100</v>
      </c>
      <c r="I143" s="12" t="s">
        <v>101</v>
      </c>
      <c r="J143" s="12">
        <v>18809151789</v>
      </c>
      <c r="K143" s="12">
        <v>50</v>
      </c>
      <c r="L143" s="12">
        <f t="shared" si="24"/>
        <v>50</v>
      </c>
      <c r="M143" s="12"/>
      <c r="N143" s="12">
        <v>50</v>
      </c>
      <c r="O143" s="12"/>
      <c r="P143" s="12"/>
      <c r="Q143" s="12"/>
      <c r="R143" s="12"/>
      <c r="S143" s="12"/>
      <c r="T143" s="12"/>
      <c r="U143" s="12"/>
      <c r="V143" s="12"/>
      <c r="W143" s="12"/>
      <c r="X143" s="12"/>
      <c r="Y143" s="12" t="s">
        <v>91</v>
      </c>
      <c r="Z143" s="12" t="s">
        <v>73</v>
      </c>
      <c r="AA143" s="12" t="s">
        <v>73</v>
      </c>
      <c r="AB143" s="12" t="s">
        <v>92</v>
      </c>
      <c r="AC143" s="12" t="s">
        <v>92</v>
      </c>
      <c r="AD143" s="12" t="s">
        <v>92</v>
      </c>
      <c r="AE143" s="12">
        <v>152</v>
      </c>
      <c r="AF143" s="12">
        <v>489</v>
      </c>
      <c r="AG143" s="12">
        <v>382</v>
      </c>
      <c r="AH143" s="12">
        <v>1305</v>
      </c>
      <c r="AI143" s="12" t="s">
        <v>519</v>
      </c>
      <c r="AJ143" s="12" t="s">
        <v>566</v>
      </c>
      <c r="AK143" s="25"/>
    </row>
    <row r="144" ht="85" customHeight="1" spans="1:37">
      <c r="A144" s="13">
        <v>16</v>
      </c>
      <c r="B144" s="12" t="s">
        <v>567</v>
      </c>
      <c r="C144" s="12" t="s">
        <v>568</v>
      </c>
      <c r="D144" s="12" t="s">
        <v>98</v>
      </c>
      <c r="E144" s="12" t="s">
        <v>234</v>
      </c>
      <c r="F144" s="12" t="s">
        <v>99</v>
      </c>
      <c r="G144" s="12" t="s">
        <v>100</v>
      </c>
      <c r="H144" s="12" t="s">
        <v>100</v>
      </c>
      <c r="I144" s="12" t="s">
        <v>101</v>
      </c>
      <c r="J144" s="12">
        <v>18809151789</v>
      </c>
      <c r="K144" s="12">
        <v>50</v>
      </c>
      <c r="L144" s="12">
        <f t="shared" si="24"/>
        <v>50</v>
      </c>
      <c r="M144" s="12"/>
      <c r="N144" s="12">
        <v>50</v>
      </c>
      <c r="O144" s="12"/>
      <c r="P144" s="12"/>
      <c r="Q144" s="12"/>
      <c r="R144" s="12"/>
      <c r="S144" s="12"/>
      <c r="T144" s="12"/>
      <c r="U144" s="12"/>
      <c r="V144" s="12"/>
      <c r="W144" s="12"/>
      <c r="X144" s="12"/>
      <c r="Y144" s="12" t="s">
        <v>91</v>
      </c>
      <c r="Z144" s="12" t="s">
        <v>73</v>
      </c>
      <c r="AA144" s="12" t="s">
        <v>92</v>
      </c>
      <c r="AB144" s="12" t="s">
        <v>92</v>
      </c>
      <c r="AC144" s="12" t="s">
        <v>92</v>
      </c>
      <c r="AD144" s="12" t="s">
        <v>92</v>
      </c>
      <c r="AE144" s="12">
        <v>75</v>
      </c>
      <c r="AF144" s="12">
        <v>221</v>
      </c>
      <c r="AG144" s="12">
        <v>409</v>
      </c>
      <c r="AH144" s="12">
        <v>1418</v>
      </c>
      <c r="AI144" s="12" t="s">
        <v>519</v>
      </c>
      <c r="AJ144" s="12" t="s">
        <v>569</v>
      </c>
      <c r="AK144" s="25"/>
    </row>
    <row r="145" ht="85" customHeight="1" spans="1:37">
      <c r="A145" s="13">
        <v>17</v>
      </c>
      <c r="B145" s="12" t="s">
        <v>570</v>
      </c>
      <c r="C145" s="12" t="s">
        <v>571</v>
      </c>
      <c r="D145" s="12" t="s">
        <v>98</v>
      </c>
      <c r="E145" s="12" t="s">
        <v>426</v>
      </c>
      <c r="F145" s="12" t="s">
        <v>99</v>
      </c>
      <c r="G145" s="12" t="s">
        <v>100</v>
      </c>
      <c r="H145" s="12" t="s">
        <v>100</v>
      </c>
      <c r="I145" s="12" t="s">
        <v>101</v>
      </c>
      <c r="J145" s="12">
        <v>18809151789</v>
      </c>
      <c r="K145" s="12">
        <v>50</v>
      </c>
      <c r="L145" s="12">
        <f t="shared" si="24"/>
        <v>50</v>
      </c>
      <c r="M145" s="12"/>
      <c r="N145" s="12">
        <v>50</v>
      </c>
      <c r="O145" s="12"/>
      <c r="P145" s="12"/>
      <c r="Q145" s="12"/>
      <c r="R145" s="12"/>
      <c r="S145" s="12"/>
      <c r="T145" s="12"/>
      <c r="U145" s="12"/>
      <c r="V145" s="12"/>
      <c r="W145" s="12"/>
      <c r="X145" s="12"/>
      <c r="Y145" s="12" t="s">
        <v>91</v>
      </c>
      <c r="Z145" s="12" t="s">
        <v>73</v>
      </c>
      <c r="AA145" s="12" t="s">
        <v>92</v>
      </c>
      <c r="AB145" s="12" t="s">
        <v>92</v>
      </c>
      <c r="AC145" s="12" t="s">
        <v>92</v>
      </c>
      <c r="AD145" s="12" t="s">
        <v>92</v>
      </c>
      <c r="AE145" s="12">
        <v>45</v>
      </c>
      <c r="AF145" s="12">
        <v>125</v>
      </c>
      <c r="AG145" s="12">
        <v>296</v>
      </c>
      <c r="AH145" s="12">
        <v>1030</v>
      </c>
      <c r="AI145" s="12" t="s">
        <v>519</v>
      </c>
      <c r="AJ145" s="12" t="s">
        <v>572</v>
      </c>
      <c r="AK145" s="25"/>
    </row>
    <row r="146" ht="85" customHeight="1" spans="1:37">
      <c r="A146" s="13">
        <v>18</v>
      </c>
      <c r="B146" s="12" t="s">
        <v>573</v>
      </c>
      <c r="C146" s="12" t="s">
        <v>574</v>
      </c>
      <c r="D146" s="12" t="s">
        <v>98</v>
      </c>
      <c r="E146" s="12" t="s">
        <v>281</v>
      </c>
      <c r="F146" s="12" t="s">
        <v>99</v>
      </c>
      <c r="G146" s="12" t="s">
        <v>100</v>
      </c>
      <c r="H146" s="12" t="s">
        <v>100</v>
      </c>
      <c r="I146" s="12" t="s">
        <v>101</v>
      </c>
      <c r="J146" s="12">
        <v>18809151789</v>
      </c>
      <c r="K146" s="12">
        <v>50</v>
      </c>
      <c r="L146" s="12">
        <f t="shared" si="24"/>
        <v>50</v>
      </c>
      <c r="M146" s="12"/>
      <c r="N146" s="12">
        <v>50</v>
      </c>
      <c r="O146" s="12"/>
      <c r="P146" s="12"/>
      <c r="Q146" s="12"/>
      <c r="R146" s="12"/>
      <c r="S146" s="12"/>
      <c r="T146" s="12"/>
      <c r="U146" s="12"/>
      <c r="V146" s="12"/>
      <c r="W146" s="12"/>
      <c r="X146" s="12"/>
      <c r="Y146" s="12" t="s">
        <v>91</v>
      </c>
      <c r="Z146" s="12" t="s">
        <v>73</v>
      </c>
      <c r="AA146" s="12" t="s">
        <v>73</v>
      </c>
      <c r="AB146" s="12" t="s">
        <v>92</v>
      </c>
      <c r="AC146" s="12" t="s">
        <v>92</v>
      </c>
      <c r="AD146" s="12" t="s">
        <v>92</v>
      </c>
      <c r="AE146" s="12">
        <v>128</v>
      </c>
      <c r="AF146" s="12">
        <v>425</v>
      </c>
      <c r="AG146" s="12">
        <v>453</v>
      </c>
      <c r="AH146" s="12">
        <v>1583</v>
      </c>
      <c r="AI146" s="12" t="s">
        <v>519</v>
      </c>
      <c r="AJ146" s="12" t="s">
        <v>575</v>
      </c>
      <c r="AK146" s="25"/>
    </row>
    <row r="147" ht="85" customHeight="1" spans="1:37">
      <c r="A147" s="13">
        <v>19</v>
      </c>
      <c r="B147" s="12" t="s">
        <v>576</v>
      </c>
      <c r="C147" s="12" t="s">
        <v>577</v>
      </c>
      <c r="D147" s="12" t="s">
        <v>98</v>
      </c>
      <c r="E147" s="12" t="s">
        <v>369</v>
      </c>
      <c r="F147" s="12" t="s">
        <v>99</v>
      </c>
      <c r="G147" s="12" t="s">
        <v>100</v>
      </c>
      <c r="H147" s="12" t="s">
        <v>100</v>
      </c>
      <c r="I147" s="12" t="s">
        <v>101</v>
      </c>
      <c r="J147" s="12">
        <v>18809151789</v>
      </c>
      <c r="K147" s="12">
        <v>30</v>
      </c>
      <c r="L147" s="12">
        <f t="shared" si="24"/>
        <v>30</v>
      </c>
      <c r="M147" s="12"/>
      <c r="N147" s="12">
        <v>30</v>
      </c>
      <c r="O147" s="12"/>
      <c r="P147" s="12"/>
      <c r="Q147" s="12"/>
      <c r="R147" s="12"/>
      <c r="S147" s="12"/>
      <c r="T147" s="12"/>
      <c r="U147" s="12"/>
      <c r="V147" s="12"/>
      <c r="W147" s="12"/>
      <c r="X147" s="12"/>
      <c r="Y147" s="12" t="s">
        <v>91</v>
      </c>
      <c r="Z147" s="12" t="s">
        <v>73</v>
      </c>
      <c r="AA147" s="12" t="s">
        <v>92</v>
      </c>
      <c r="AB147" s="12" t="s">
        <v>92</v>
      </c>
      <c r="AC147" s="12" t="s">
        <v>92</v>
      </c>
      <c r="AD147" s="12" t="s">
        <v>92</v>
      </c>
      <c r="AE147" s="12">
        <v>84</v>
      </c>
      <c r="AF147" s="12">
        <v>258</v>
      </c>
      <c r="AG147" s="12">
        <v>588</v>
      </c>
      <c r="AH147" s="12">
        <v>1755</v>
      </c>
      <c r="AI147" s="12" t="s">
        <v>519</v>
      </c>
      <c r="AJ147" s="12" t="s">
        <v>578</v>
      </c>
      <c r="AK147" s="25"/>
    </row>
    <row r="148" ht="85" customHeight="1" spans="1:37">
      <c r="A148" s="13">
        <v>20</v>
      </c>
      <c r="B148" s="12" t="s">
        <v>579</v>
      </c>
      <c r="C148" s="12" t="s">
        <v>580</v>
      </c>
      <c r="D148" s="12" t="s">
        <v>98</v>
      </c>
      <c r="E148" s="12" t="s">
        <v>314</v>
      </c>
      <c r="F148" s="12" t="s">
        <v>99</v>
      </c>
      <c r="G148" s="12" t="s">
        <v>100</v>
      </c>
      <c r="H148" s="12" t="s">
        <v>100</v>
      </c>
      <c r="I148" s="12" t="s">
        <v>101</v>
      </c>
      <c r="J148" s="12">
        <v>18809151789</v>
      </c>
      <c r="K148" s="12">
        <v>30</v>
      </c>
      <c r="L148" s="12">
        <f t="shared" si="24"/>
        <v>30</v>
      </c>
      <c r="M148" s="12"/>
      <c r="N148" s="12">
        <v>30</v>
      </c>
      <c r="O148" s="12"/>
      <c r="P148" s="12"/>
      <c r="Q148" s="12"/>
      <c r="R148" s="12"/>
      <c r="S148" s="12"/>
      <c r="T148" s="12"/>
      <c r="U148" s="12"/>
      <c r="V148" s="12"/>
      <c r="W148" s="12"/>
      <c r="X148" s="12"/>
      <c r="Y148" s="12" t="s">
        <v>91</v>
      </c>
      <c r="Z148" s="12" t="s">
        <v>73</v>
      </c>
      <c r="AA148" s="12" t="s">
        <v>73</v>
      </c>
      <c r="AB148" s="12" t="s">
        <v>92</v>
      </c>
      <c r="AC148" s="12" t="s">
        <v>92</v>
      </c>
      <c r="AD148" s="12" t="s">
        <v>92</v>
      </c>
      <c r="AE148" s="12">
        <v>222</v>
      </c>
      <c r="AF148" s="12">
        <v>741</v>
      </c>
      <c r="AG148" s="12">
        <v>561</v>
      </c>
      <c r="AH148" s="12">
        <v>2119</v>
      </c>
      <c r="AI148" s="12" t="s">
        <v>519</v>
      </c>
      <c r="AJ148" s="12" t="s">
        <v>581</v>
      </c>
      <c r="AK148" s="25"/>
    </row>
    <row r="149" ht="35.1" customHeight="1" spans="1:37">
      <c r="A149" s="13" t="s">
        <v>31</v>
      </c>
      <c r="B149" s="26"/>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25"/>
    </row>
    <row r="150" ht="35.1" customHeight="1" spans="1:37">
      <c r="A150" s="13" t="s">
        <v>32</v>
      </c>
      <c r="B150" s="26">
        <v>6</v>
      </c>
      <c r="C150" s="12"/>
      <c r="D150" s="12"/>
      <c r="E150" s="12"/>
      <c r="F150" s="12"/>
      <c r="G150" s="12"/>
      <c r="H150" s="12"/>
      <c r="I150" s="12"/>
      <c r="J150" s="12"/>
      <c r="K150" s="12">
        <f>SUM(K151:K156)</f>
        <v>224</v>
      </c>
      <c r="L150" s="12">
        <f t="shared" ref="L150:X150" si="25">SUM(L151:L156)</f>
        <v>224</v>
      </c>
      <c r="M150" s="12">
        <f t="shared" si="25"/>
        <v>224</v>
      </c>
      <c r="N150" s="12">
        <f t="shared" si="25"/>
        <v>0</v>
      </c>
      <c r="O150" s="12">
        <f t="shared" si="25"/>
        <v>0</v>
      </c>
      <c r="P150" s="12">
        <f t="shared" si="25"/>
        <v>0</v>
      </c>
      <c r="Q150" s="12">
        <f t="shared" si="25"/>
        <v>0</v>
      </c>
      <c r="R150" s="12">
        <f t="shared" si="25"/>
        <v>0</v>
      </c>
      <c r="S150" s="12">
        <f t="shared" si="25"/>
        <v>0</v>
      </c>
      <c r="T150" s="12">
        <f t="shared" si="25"/>
        <v>0</v>
      </c>
      <c r="U150" s="12">
        <f t="shared" si="25"/>
        <v>0</v>
      </c>
      <c r="V150" s="12">
        <f t="shared" si="25"/>
        <v>0</v>
      </c>
      <c r="W150" s="12">
        <f t="shared" si="25"/>
        <v>0</v>
      </c>
      <c r="X150" s="12">
        <f t="shared" si="25"/>
        <v>0</v>
      </c>
      <c r="Y150" s="12"/>
      <c r="Z150" s="12"/>
      <c r="AA150" s="12"/>
      <c r="AB150" s="12"/>
      <c r="AC150" s="12"/>
      <c r="AD150" s="12"/>
      <c r="AE150" s="12">
        <f>SUM(AE151:AE156)</f>
        <v>2172</v>
      </c>
      <c r="AF150" s="12">
        <f>SUM(AF151:AF156)</f>
        <v>8631</v>
      </c>
      <c r="AG150" s="12">
        <f>SUM(AG151:AG156)</f>
        <v>5559</v>
      </c>
      <c r="AH150" s="12">
        <f>SUM(AH151:AH156)</f>
        <v>20231</v>
      </c>
      <c r="AI150" s="12"/>
      <c r="AJ150" s="12"/>
      <c r="AK150" s="25"/>
    </row>
    <row r="151" ht="85" customHeight="1" spans="1:37">
      <c r="A151" s="13">
        <v>1</v>
      </c>
      <c r="B151" s="26" t="s">
        <v>582</v>
      </c>
      <c r="C151" s="12" t="s">
        <v>583</v>
      </c>
      <c r="D151" s="12" t="s">
        <v>98</v>
      </c>
      <c r="E151" s="12" t="s">
        <v>584</v>
      </c>
      <c r="F151" s="12" t="s">
        <v>99</v>
      </c>
      <c r="G151" s="12" t="s">
        <v>100</v>
      </c>
      <c r="H151" s="12" t="s">
        <v>207</v>
      </c>
      <c r="I151" s="12" t="s">
        <v>208</v>
      </c>
      <c r="J151" s="12">
        <v>13571462286</v>
      </c>
      <c r="K151" s="12">
        <v>36</v>
      </c>
      <c r="L151" s="12">
        <f t="shared" ref="L151:L155" si="26">M151+N151+O151+P151</f>
        <v>36</v>
      </c>
      <c r="M151" s="12">
        <v>36</v>
      </c>
      <c r="N151" s="12"/>
      <c r="O151" s="12"/>
      <c r="P151" s="12"/>
      <c r="Q151" s="12"/>
      <c r="R151" s="12"/>
      <c r="S151" s="12"/>
      <c r="T151" s="12"/>
      <c r="U151" s="12"/>
      <c r="V151" s="12"/>
      <c r="W151" s="12"/>
      <c r="X151" s="12"/>
      <c r="Y151" s="12" t="s">
        <v>91</v>
      </c>
      <c r="Z151" s="12" t="s">
        <v>73</v>
      </c>
      <c r="AA151" s="12" t="s">
        <v>92</v>
      </c>
      <c r="AB151" s="12" t="s">
        <v>92</v>
      </c>
      <c r="AC151" s="12" t="s">
        <v>92</v>
      </c>
      <c r="AD151" s="12" t="s">
        <v>73</v>
      </c>
      <c r="AE151" s="12">
        <v>316</v>
      </c>
      <c r="AF151" s="12">
        <v>1072</v>
      </c>
      <c r="AG151" s="12">
        <v>624</v>
      </c>
      <c r="AH151" s="12">
        <v>2107</v>
      </c>
      <c r="AI151" s="12" t="s">
        <v>585</v>
      </c>
      <c r="AJ151" s="12" t="s">
        <v>586</v>
      </c>
      <c r="AK151" s="25"/>
    </row>
    <row r="152" ht="85" customHeight="1" spans="1:37">
      <c r="A152" s="13">
        <v>2</v>
      </c>
      <c r="B152" s="26" t="s">
        <v>587</v>
      </c>
      <c r="C152" s="12" t="s">
        <v>588</v>
      </c>
      <c r="D152" s="12" t="s">
        <v>98</v>
      </c>
      <c r="E152" s="12" t="s">
        <v>589</v>
      </c>
      <c r="F152" s="12" t="s">
        <v>99</v>
      </c>
      <c r="G152" s="12" t="s">
        <v>100</v>
      </c>
      <c r="H152" s="12" t="s">
        <v>207</v>
      </c>
      <c r="I152" s="12" t="s">
        <v>208</v>
      </c>
      <c r="J152" s="12">
        <v>13571462286</v>
      </c>
      <c r="K152" s="12">
        <v>60</v>
      </c>
      <c r="L152" s="12">
        <v>60</v>
      </c>
      <c r="M152" s="12">
        <v>60</v>
      </c>
      <c r="N152" s="12"/>
      <c r="O152" s="12"/>
      <c r="P152" s="12"/>
      <c r="Q152" s="12"/>
      <c r="R152" s="12"/>
      <c r="S152" s="12"/>
      <c r="T152" s="12"/>
      <c r="U152" s="12"/>
      <c r="V152" s="12"/>
      <c r="W152" s="12"/>
      <c r="X152" s="12"/>
      <c r="Y152" s="12" t="s">
        <v>91</v>
      </c>
      <c r="Z152" s="12" t="s">
        <v>73</v>
      </c>
      <c r="AA152" s="12" t="s">
        <v>92</v>
      </c>
      <c r="AB152" s="12" t="s">
        <v>92</v>
      </c>
      <c r="AC152" s="12" t="s">
        <v>92</v>
      </c>
      <c r="AD152" s="12" t="s">
        <v>73</v>
      </c>
      <c r="AE152" s="12">
        <v>618</v>
      </c>
      <c r="AF152" s="12">
        <v>2320</v>
      </c>
      <c r="AG152" s="12">
        <v>762</v>
      </c>
      <c r="AH152" s="12">
        <v>2770</v>
      </c>
      <c r="AI152" s="12" t="s">
        <v>585</v>
      </c>
      <c r="AJ152" s="12" t="s">
        <v>590</v>
      </c>
      <c r="AK152" s="25"/>
    </row>
    <row r="153" ht="85" customHeight="1" spans="1:37">
      <c r="A153" s="13">
        <v>3</v>
      </c>
      <c r="B153" s="26" t="s">
        <v>591</v>
      </c>
      <c r="C153" s="12" t="s">
        <v>592</v>
      </c>
      <c r="D153" s="12" t="s">
        <v>98</v>
      </c>
      <c r="E153" s="12" t="s">
        <v>593</v>
      </c>
      <c r="F153" s="12" t="s">
        <v>99</v>
      </c>
      <c r="G153" s="12" t="s">
        <v>100</v>
      </c>
      <c r="H153" s="12" t="s">
        <v>207</v>
      </c>
      <c r="I153" s="12" t="s">
        <v>208</v>
      </c>
      <c r="J153" s="12">
        <v>13571462286</v>
      </c>
      <c r="K153" s="12">
        <v>20</v>
      </c>
      <c r="L153" s="12">
        <f t="shared" si="26"/>
        <v>20</v>
      </c>
      <c r="M153" s="12">
        <v>20</v>
      </c>
      <c r="N153" s="12"/>
      <c r="O153" s="12"/>
      <c r="P153" s="12"/>
      <c r="Q153" s="12"/>
      <c r="R153" s="12"/>
      <c r="S153" s="12"/>
      <c r="T153" s="12"/>
      <c r="U153" s="12"/>
      <c r="V153" s="12"/>
      <c r="W153" s="12"/>
      <c r="X153" s="12"/>
      <c r="Y153" s="12" t="s">
        <v>91</v>
      </c>
      <c r="Z153" s="12" t="s">
        <v>73</v>
      </c>
      <c r="AA153" s="12" t="s">
        <v>92</v>
      </c>
      <c r="AB153" s="12" t="s">
        <v>92</v>
      </c>
      <c r="AC153" s="12" t="s">
        <v>92</v>
      </c>
      <c r="AD153" s="12" t="s">
        <v>73</v>
      </c>
      <c r="AE153" s="12">
        <v>166</v>
      </c>
      <c r="AF153" s="12">
        <v>594</v>
      </c>
      <c r="AG153" s="12">
        <v>1121</v>
      </c>
      <c r="AH153" s="12">
        <v>3841</v>
      </c>
      <c r="AI153" s="12" t="s">
        <v>585</v>
      </c>
      <c r="AJ153" s="12" t="s">
        <v>594</v>
      </c>
      <c r="AK153" s="25"/>
    </row>
    <row r="154" ht="85" customHeight="1" spans="1:37">
      <c r="A154" s="13">
        <v>4</v>
      </c>
      <c r="B154" s="26" t="s">
        <v>595</v>
      </c>
      <c r="C154" s="12" t="s">
        <v>596</v>
      </c>
      <c r="D154" s="12" t="s">
        <v>98</v>
      </c>
      <c r="E154" s="12" t="s">
        <v>597</v>
      </c>
      <c r="F154" s="12" t="s">
        <v>99</v>
      </c>
      <c r="G154" s="12" t="s">
        <v>100</v>
      </c>
      <c r="H154" s="12" t="s">
        <v>207</v>
      </c>
      <c r="I154" s="12" t="s">
        <v>208</v>
      </c>
      <c r="J154" s="12">
        <v>13571462286</v>
      </c>
      <c r="K154" s="12">
        <v>40</v>
      </c>
      <c r="L154" s="12">
        <v>40</v>
      </c>
      <c r="M154" s="12">
        <v>40</v>
      </c>
      <c r="N154" s="12"/>
      <c r="O154" s="12"/>
      <c r="P154" s="12"/>
      <c r="Q154" s="12"/>
      <c r="R154" s="12"/>
      <c r="S154" s="12"/>
      <c r="T154" s="12"/>
      <c r="U154" s="12"/>
      <c r="V154" s="12"/>
      <c r="W154" s="12"/>
      <c r="X154" s="12"/>
      <c r="Y154" s="12" t="s">
        <v>91</v>
      </c>
      <c r="Z154" s="12" t="s">
        <v>73</v>
      </c>
      <c r="AA154" s="12" t="s">
        <v>92</v>
      </c>
      <c r="AB154" s="12" t="s">
        <v>92</v>
      </c>
      <c r="AC154" s="12" t="s">
        <v>92</v>
      </c>
      <c r="AD154" s="12" t="s">
        <v>73</v>
      </c>
      <c r="AE154" s="12">
        <v>418</v>
      </c>
      <c r="AF154" s="12">
        <v>1809</v>
      </c>
      <c r="AG154" s="12">
        <v>1431</v>
      </c>
      <c r="AH154" s="12">
        <v>5320</v>
      </c>
      <c r="AI154" s="12" t="s">
        <v>585</v>
      </c>
      <c r="AJ154" s="12" t="s">
        <v>598</v>
      </c>
      <c r="AK154" s="25"/>
    </row>
    <row r="155" ht="85" customHeight="1" spans="1:37">
      <c r="A155" s="13">
        <v>5</v>
      </c>
      <c r="B155" s="26" t="s">
        <v>599</v>
      </c>
      <c r="C155" s="12" t="s">
        <v>600</v>
      </c>
      <c r="D155" s="12" t="s">
        <v>98</v>
      </c>
      <c r="E155" s="12" t="s">
        <v>230</v>
      </c>
      <c r="F155" s="12" t="s">
        <v>99</v>
      </c>
      <c r="G155" s="12" t="s">
        <v>100</v>
      </c>
      <c r="H155" s="12" t="s">
        <v>207</v>
      </c>
      <c r="I155" s="12" t="s">
        <v>208</v>
      </c>
      <c r="J155" s="12">
        <v>13571462286</v>
      </c>
      <c r="K155" s="12">
        <v>30</v>
      </c>
      <c r="L155" s="12">
        <f t="shared" si="26"/>
        <v>30</v>
      </c>
      <c r="M155" s="12">
        <v>30</v>
      </c>
      <c r="N155" s="12"/>
      <c r="O155" s="12"/>
      <c r="P155" s="12"/>
      <c r="Q155" s="12"/>
      <c r="R155" s="12"/>
      <c r="S155" s="12"/>
      <c r="T155" s="12"/>
      <c r="U155" s="12"/>
      <c r="V155" s="12"/>
      <c r="W155" s="12"/>
      <c r="X155" s="12"/>
      <c r="Y155" s="12" t="s">
        <v>91</v>
      </c>
      <c r="Z155" s="12" t="s">
        <v>73</v>
      </c>
      <c r="AA155" s="12" t="s">
        <v>73</v>
      </c>
      <c r="AB155" s="12" t="s">
        <v>92</v>
      </c>
      <c r="AC155" s="12" t="s">
        <v>92</v>
      </c>
      <c r="AD155" s="12" t="s">
        <v>73</v>
      </c>
      <c r="AE155" s="12">
        <v>42</v>
      </c>
      <c r="AF155" s="12">
        <v>136</v>
      </c>
      <c r="AG155" s="12">
        <v>73</v>
      </c>
      <c r="AH155" s="12">
        <v>253</v>
      </c>
      <c r="AI155" s="12" t="s">
        <v>585</v>
      </c>
      <c r="AJ155" s="12" t="s">
        <v>601</v>
      </c>
      <c r="AK155" s="25"/>
    </row>
    <row r="156" ht="85" customHeight="1" spans="1:37">
      <c r="A156" s="13">
        <v>6</v>
      </c>
      <c r="B156" s="26" t="s">
        <v>602</v>
      </c>
      <c r="C156" s="12" t="s">
        <v>603</v>
      </c>
      <c r="D156" s="12" t="s">
        <v>98</v>
      </c>
      <c r="E156" s="12" t="s">
        <v>604</v>
      </c>
      <c r="F156" s="12" t="s">
        <v>99</v>
      </c>
      <c r="G156" s="12" t="s">
        <v>100</v>
      </c>
      <c r="H156" s="12" t="s">
        <v>207</v>
      </c>
      <c r="I156" s="12" t="s">
        <v>208</v>
      </c>
      <c r="J156" s="12">
        <v>13571462286</v>
      </c>
      <c r="K156" s="12">
        <v>38</v>
      </c>
      <c r="L156" s="12">
        <v>38</v>
      </c>
      <c r="M156" s="12">
        <v>38</v>
      </c>
      <c r="N156" s="12"/>
      <c r="O156" s="12"/>
      <c r="P156" s="12"/>
      <c r="Q156" s="12"/>
      <c r="R156" s="12"/>
      <c r="S156" s="12"/>
      <c r="T156" s="12"/>
      <c r="U156" s="12"/>
      <c r="V156" s="12"/>
      <c r="W156" s="12"/>
      <c r="X156" s="12"/>
      <c r="Y156" s="12" t="s">
        <v>91</v>
      </c>
      <c r="Z156" s="12" t="s">
        <v>73</v>
      </c>
      <c r="AA156" s="12" t="s">
        <v>73</v>
      </c>
      <c r="AB156" s="12" t="s">
        <v>92</v>
      </c>
      <c r="AC156" s="12" t="s">
        <v>92</v>
      </c>
      <c r="AD156" s="12" t="s">
        <v>73</v>
      </c>
      <c r="AE156" s="12">
        <v>612</v>
      </c>
      <c r="AF156" s="12">
        <v>2700</v>
      </c>
      <c r="AG156" s="12">
        <v>1548</v>
      </c>
      <c r="AH156" s="12">
        <v>5940</v>
      </c>
      <c r="AI156" s="12" t="s">
        <v>605</v>
      </c>
      <c r="AJ156" s="12" t="s">
        <v>606</v>
      </c>
      <c r="AK156" s="25"/>
    </row>
    <row r="157" ht="35.1" customHeight="1" spans="1:37">
      <c r="A157" s="13" t="s">
        <v>34</v>
      </c>
      <c r="B157" s="26">
        <f>B158+B159+B161+B162</f>
        <v>1</v>
      </c>
      <c r="C157" s="12"/>
      <c r="D157" s="12"/>
      <c r="E157" s="12"/>
      <c r="F157" s="12"/>
      <c r="G157" s="12"/>
      <c r="H157" s="12"/>
      <c r="I157" s="12"/>
      <c r="J157" s="12"/>
      <c r="K157" s="26">
        <f t="shared" ref="K157:X157" si="27">K158+K159+K161+K162</f>
        <v>210</v>
      </c>
      <c r="L157" s="26">
        <f t="shared" si="27"/>
        <v>210</v>
      </c>
      <c r="M157" s="26">
        <f t="shared" si="27"/>
        <v>210</v>
      </c>
      <c r="N157" s="26">
        <f t="shared" si="27"/>
        <v>0</v>
      </c>
      <c r="O157" s="26">
        <f t="shared" si="27"/>
        <v>0</v>
      </c>
      <c r="P157" s="26">
        <f t="shared" si="27"/>
        <v>0</v>
      </c>
      <c r="Q157" s="26">
        <f t="shared" si="27"/>
        <v>0</v>
      </c>
      <c r="R157" s="26">
        <f t="shared" si="27"/>
        <v>0</v>
      </c>
      <c r="S157" s="26">
        <f t="shared" si="27"/>
        <v>0</v>
      </c>
      <c r="T157" s="26">
        <f t="shared" si="27"/>
        <v>0</v>
      </c>
      <c r="U157" s="26">
        <f t="shared" si="27"/>
        <v>0</v>
      </c>
      <c r="V157" s="26">
        <f t="shared" si="27"/>
        <v>0</v>
      </c>
      <c r="W157" s="26">
        <f t="shared" si="27"/>
        <v>0</v>
      </c>
      <c r="X157" s="26">
        <f t="shared" si="27"/>
        <v>0</v>
      </c>
      <c r="Y157" s="12"/>
      <c r="Z157" s="12"/>
      <c r="AA157" s="12"/>
      <c r="AB157" s="12"/>
      <c r="AC157" s="12"/>
      <c r="AD157" s="12"/>
      <c r="AE157" s="26">
        <f t="shared" ref="AE157:AH157" si="28">AE158+AE159+AE161+AE162</f>
        <v>670</v>
      </c>
      <c r="AF157" s="26">
        <f t="shared" si="28"/>
        <v>700</v>
      </c>
      <c r="AG157" s="26">
        <f t="shared" si="28"/>
        <v>670</v>
      </c>
      <c r="AH157" s="26">
        <f t="shared" si="28"/>
        <v>700</v>
      </c>
      <c r="AI157" s="12"/>
      <c r="AJ157" s="12"/>
      <c r="AK157" s="25"/>
    </row>
    <row r="158" ht="35.1" customHeight="1" spans="1:37">
      <c r="A158" s="13" t="s">
        <v>35</v>
      </c>
      <c r="B158" s="26"/>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25"/>
    </row>
    <row r="159" ht="35.1" customHeight="1" spans="1:37">
      <c r="A159" s="13" t="s">
        <v>36</v>
      </c>
      <c r="B159" s="26">
        <v>1</v>
      </c>
      <c r="C159" s="12"/>
      <c r="D159" s="12"/>
      <c r="E159" s="12"/>
      <c r="F159" s="12"/>
      <c r="G159" s="12"/>
      <c r="H159" s="12"/>
      <c r="I159" s="12"/>
      <c r="J159" s="12"/>
      <c r="K159" s="12">
        <f>K160</f>
        <v>210</v>
      </c>
      <c r="L159" s="12">
        <f t="shared" ref="L159:AH159" si="29">L160</f>
        <v>210</v>
      </c>
      <c r="M159" s="12">
        <f t="shared" si="29"/>
        <v>210</v>
      </c>
      <c r="N159" s="12">
        <f t="shared" si="29"/>
        <v>0</v>
      </c>
      <c r="O159" s="12">
        <f t="shared" si="29"/>
        <v>0</v>
      </c>
      <c r="P159" s="12">
        <f t="shared" si="29"/>
        <v>0</v>
      </c>
      <c r="Q159" s="12">
        <f t="shared" si="29"/>
        <v>0</v>
      </c>
      <c r="R159" s="12">
        <f t="shared" si="29"/>
        <v>0</v>
      </c>
      <c r="S159" s="12">
        <f t="shared" si="29"/>
        <v>0</v>
      </c>
      <c r="T159" s="12">
        <f t="shared" si="29"/>
        <v>0</v>
      </c>
      <c r="U159" s="12">
        <f t="shared" si="29"/>
        <v>0</v>
      </c>
      <c r="V159" s="12">
        <f t="shared" si="29"/>
        <v>0</v>
      </c>
      <c r="W159" s="12">
        <f t="shared" si="29"/>
        <v>0</v>
      </c>
      <c r="X159" s="12">
        <f t="shared" si="29"/>
        <v>0</v>
      </c>
      <c r="Y159" s="12"/>
      <c r="Z159" s="12"/>
      <c r="AA159" s="12"/>
      <c r="AB159" s="12"/>
      <c r="AC159" s="12"/>
      <c r="AD159" s="12"/>
      <c r="AE159" s="12">
        <f t="shared" si="29"/>
        <v>670</v>
      </c>
      <c r="AF159" s="12">
        <f t="shared" si="29"/>
        <v>700</v>
      </c>
      <c r="AG159" s="12">
        <f t="shared" si="29"/>
        <v>670</v>
      </c>
      <c r="AH159" s="12">
        <f t="shared" si="29"/>
        <v>700</v>
      </c>
      <c r="AI159" s="12"/>
      <c r="AJ159" s="12"/>
      <c r="AK159" s="25"/>
    </row>
    <row r="160" ht="65" customHeight="1" spans="1:37">
      <c r="A160" s="13">
        <v>1</v>
      </c>
      <c r="B160" s="26" t="s">
        <v>607</v>
      </c>
      <c r="C160" s="12" t="s">
        <v>608</v>
      </c>
      <c r="D160" s="12" t="s">
        <v>98</v>
      </c>
      <c r="E160" s="12" t="s">
        <v>98</v>
      </c>
      <c r="F160" s="12" t="s">
        <v>99</v>
      </c>
      <c r="G160" s="12" t="s">
        <v>100</v>
      </c>
      <c r="H160" s="12" t="s">
        <v>100</v>
      </c>
      <c r="I160" s="12" t="s">
        <v>101</v>
      </c>
      <c r="J160" s="12">
        <v>18809151789</v>
      </c>
      <c r="K160" s="12">
        <v>210</v>
      </c>
      <c r="L160" s="12">
        <f>M160+N160+O160+P160</f>
        <v>210</v>
      </c>
      <c r="M160" s="12">
        <v>210</v>
      </c>
      <c r="N160" s="12"/>
      <c r="O160" s="12"/>
      <c r="P160" s="12"/>
      <c r="Q160" s="12"/>
      <c r="R160" s="12"/>
      <c r="S160" s="12"/>
      <c r="T160" s="12"/>
      <c r="U160" s="12"/>
      <c r="V160" s="12"/>
      <c r="W160" s="12"/>
      <c r="X160" s="12"/>
      <c r="Y160" s="12" t="s">
        <v>91</v>
      </c>
      <c r="Z160" s="12" t="s">
        <v>73</v>
      </c>
      <c r="AA160" s="12" t="s">
        <v>92</v>
      </c>
      <c r="AB160" s="12" t="s">
        <v>92</v>
      </c>
      <c r="AC160" s="12" t="s">
        <v>92</v>
      </c>
      <c r="AD160" s="12" t="s">
        <v>92</v>
      </c>
      <c r="AE160" s="12">
        <v>670</v>
      </c>
      <c r="AF160" s="12">
        <v>700</v>
      </c>
      <c r="AG160" s="12">
        <v>670</v>
      </c>
      <c r="AH160" s="12">
        <v>700</v>
      </c>
      <c r="AI160" s="12" t="s">
        <v>609</v>
      </c>
      <c r="AJ160" s="12" t="s">
        <v>610</v>
      </c>
      <c r="AK160" s="25"/>
    </row>
    <row r="161" ht="35.1" customHeight="1" spans="1:37">
      <c r="A161" s="13" t="s">
        <v>37</v>
      </c>
      <c r="B161" s="26"/>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25"/>
    </row>
    <row r="162" ht="35.1" customHeight="1" spans="1:37">
      <c r="A162" s="13" t="s">
        <v>38</v>
      </c>
      <c r="B162" s="26"/>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25"/>
    </row>
    <row r="163" ht="35.1" customHeight="1" spans="1:37">
      <c r="A163" s="13" t="s">
        <v>39</v>
      </c>
      <c r="B163" s="26"/>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25"/>
    </row>
    <row r="164" ht="35.1" customHeight="1" spans="1:37">
      <c r="A164" s="13" t="s">
        <v>40</v>
      </c>
      <c r="B164" s="26"/>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25"/>
    </row>
    <row r="165" ht="35.1" customHeight="1" spans="1:37">
      <c r="A165" s="13" t="s">
        <v>41</v>
      </c>
      <c r="B165" s="26"/>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25"/>
    </row>
    <row r="166" ht="35.1" customHeight="1" spans="1:37">
      <c r="A166" s="13" t="s">
        <v>42</v>
      </c>
      <c r="B166" s="26"/>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25"/>
    </row>
    <row r="167" ht="35.1" customHeight="1" spans="1:37">
      <c r="A167" s="13" t="s">
        <v>43</v>
      </c>
      <c r="B167" s="26"/>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25"/>
    </row>
  </sheetData>
  <autoFilter ref="A5:AR167">
    <extLst/>
  </autoFilter>
  <mergeCells count="28">
    <mergeCell ref="A1:AJ1"/>
    <mergeCell ref="D2:E2"/>
    <mergeCell ref="K2:X2"/>
    <mergeCell ref="AN2:AQ2"/>
    <mergeCell ref="L3:P3"/>
    <mergeCell ref="Q3:X3"/>
    <mergeCell ref="A2:A4"/>
    <mergeCell ref="B2:B4"/>
    <mergeCell ref="C2:C4"/>
    <mergeCell ref="D3:D4"/>
    <mergeCell ref="E3:E4"/>
    <mergeCell ref="F2:F4"/>
    <mergeCell ref="G2:G4"/>
    <mergeCell ref="H2:H4"/>
    <mergeCell ref="I2:I4"/>
    <mergeCell ref="J2:J4"/>
    <mergeCell ref="K3:K4"/>
    <mergeCell ref="Y2:Y4"/>
    <mergeCell ref="Z2:Z4"/>
    <mergeCell ref="AA2:AA4"/>
    <mergeCell ref="AB2:AB4"/>
    <mergeCell ref="AC2:AC4"/>
    <mergeCell ref="AD2:AD4"/>
    <mergeCell ref="AI2:AI4"/>
    <mergeCell ref="AJ2:AJ4"/>
    <mergeCell ref="AK2:AK4"/>
    <mergeCell ref="AE2:AF3"/>
    <mergeCell ref="AG2:AH3"/>
  </mergeCells>
  <dataValidations count="3">
    <dataValidation type="list" allowBlank="1" showInputMessage="1" showErrorMessage="1" sqref="F1 G1 F5:F7 F168:F1048576 G5:G7 G168:G1048576">
      <formula1>$AO$3:$AO$6</formula1>
    </dataValidation>
    <dataValidation type="list" allowBlank="1" showInputMessage="1" showErrorMessage="1" sqref="Y1 Y15 Y16 Y33 Y34 Y35 Y83 Y85 Y86 Y87 Y90 Y91 Y92 Y93 Y94 Y95 Y96 Y109 Y129 Y149 Y150 Y157 Y158 Y160 Y5:Y7 Y8:Y14 Y17:Y32 Y36:Y47 Y48:Y54 Y55:Y82 Y88:Y89 Y99:Y108 Y110:Y127 Y130:Y148 Y151:Y154 Y155:Y156 Y161:Y165 Y166:Y167 Y168:Y1048576">
      <formula1>$AP$3:$AP$4</formula1>
    </dataValidation>
    <dataValidation type="list" allowBlank="1" showInputMessage="1" showErrorMessage="1" sqref="Z1:AD1 AA14 Z15 AA15 AB15:AD15 Z16 AA16 AB16:AD16 AA17 Z33:AD33 Z34 AA34:AD34 Z35:AD35 Z83 AA83 AB83 AC83 AD83 Z85 AA85 AB85 AC85 AD85 Z86 AA86 AB86 AC86 AD86 Z87 AA87 AB87 AC87 AD87 Z90 AA90 AB90 AC90 AD90 Z91:AD91 Z92:AD92 Z93 AA93 AB93 AC93 AD93 Z94:AD94 Z95:AD95 Z96 AA96 AB96 AC96 AD96 Z109 AA109:AD109 AA110 Z129 AA129 AB129 AC129 AD129 Z149:AD149 Z150:AD150 Z157:AD157 Z158:AD158 Z160 AA160 AB160 AC160 AD160 Z8:Z14 Z17:Z32 Z36:Z47 Z48:Z54 Z55:Z82 Z99:Z108 Z110:Z127 Z130:Z148 Z151:Z154 Z155:Z156 AA12:AA13 AA18:AA21 AA22:AA24 AA25:AA28 AA29:AA32 AA36:AA47 AA48:AA54 AA55:AA82 AA99:AA103 AA104:AA105 AA106:AA108 AA111:AA112 AA113:AA120 AA121:AA127 AA130:AA148 AA151:AA154 AA155:AA156 AB36:AB47 AB48:AB54 AB55:AB82 AB99:AB108 AB110:AB127 AB130:AB148 AB151:AB154 AB155:AB156 AC36:AC47 AC48:AC54 AC55:AC82 AC99:AC108 AC110:AC127 AC130:AC148 AC151:AC154 AC155:AC156 AD36:AD47 AD48:AD54 AD55:AD82 AD99:AD108 AD110:AD127 AD130:AD148 AD151:AD154 AD155:AD156 Z88:AD89 Z166:AD167 Z5:AD7 AA8:AD11 AB12:AD14 AB17:AD32 Z161:AD165 Z168:AD1048576">
      <formula1>$AQ$3:$AQ$4</formula1>
    </dataValidation>
  </dataValidations>
  <printOptions horizontalCentered="1"/>
  <pageMargins left="0.551181102362205" right="0.551181102362205" top="0.78740157480315" bottom="0.78740157480315" header="0.511811023622047" footer="0.511811023622047"/>
  <pageSetup paperSize="8" scale="55" firstPageNumber="7" fitToHeight="0" orientation="landscape" useFirstPageNumber="1"/>
  <headerFooter>
    <oddFooter>&amp;C- &amp;P -</oddFooter>
  </headerFooter>
  <ignoredErrors>
    <ignoredError sqref="L128 L33:L35" formula="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Administrator</cp:lastModifiedBy>
  <dcterms:created xsi:type="dcterms:W3CDTF">2019-07-20T09:28:00Z</dcterms:created>
  <cp:lastPrinted>2019-07-26T07:41:00Z</cp:lastPrinted>
  <dcterms:modified xsi:type="dcterms:W3CDTF">2024-10-21T08:53:01Z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y fmtid="{D5CDD505-2E9C-101B-9397-08002B2CF9AE}" pid="3" name="ICV">
    <vt:lpwstr>DA2672B98E104E158E7FD3A7CC67E0F9</vt:lpwstr>
  </property>
  <property fmtid="{D5CDD505-2E9C-101B-9397-08002B2CF9AE}" pid="4" name="KSOReadingLayout">
    <vt:bool>true</vt:bool>
  </property>
</Properties>
</file>