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activeTab="1"/>
  </bookViews>
  <sheets>
    <sheet name="项目库汇总表" sheetId="21" r:id="rId1"/>
    <sheet name="项目库明细表" sheetId="20" r:id="rId2"/>
  </sheets>
  <definedNames>
    <definedName name="_xlnm._FilterDatabase" localSheetId="1" hidden="1">项目库明细表!$A$5:$AP$209</definedName>
    <definedName name="_xlnm.Print_Titles" localSheetId="0">项目库汇总表!$3:$4</definedName>
    <definedName name="_xlnm.Print_Titles" localSheetId="1">项目库明细表!$2:$4</definedName>
  </definedNames>
  <calcPr calcId="144525"/>
</workbook>
</file>

<file path=xl/sharedStrings.xml><?xml version="1.0" encoding="utf-8"?>
<sst xmlns="http://schemas.openxmlformats.org/spreadsheetml/2006/main" count="2359" uniqueCount="700">
  <si>
    <r>
      <rPr>
        <sz val="18"/>
        <color theme="1"/>
        <rFont val="方正小标宋简体"/>
        <charset val="134"/>
      </rPr>
      <t>恒口示范区</t>
    </r>
    <r>
      <rPr>
        <u/>
        <sz val="18"/>
        <color theme="1"/>
        <rFont val="方正小标宋简体"/>
        <charset val="134"/>
      </rPr>
      <t xml:space="preserve"> 2023 </t>
    </r>
    <r>
      <rPr>
        <sz val="18"/>
        <color theme="1"/>
        <rFont val="方正小标宋简体"/>
        <charset val="134"/>
      </rPr>
      <t>年度巩固拓展脱贫攻坚成果同乡村振兴有效衔接项目库汇总表</t>
    </r>
  </si>
  <si>
    <t>填报单位（盖章）：</t>
  </si>
  <si>
    <t>序号</t>
  </si>
  <si>
    <t>项目类型</t>
  </si>
  <si>
    <t>项目个数</t>
  </si>
  <si>
    <t>项目预算总投资</t>
  </si>
  <si>
    <t>合计</t>
  </si>
  <si>
    <t>1.财政专项扶贫资金</t>
  </si>
  <si>
    <t>2.其他财政资金</t>
  </si>
  <si>
    <t>3.地方债务资金</t>
  </si>
  <si>
    <t>4.易地扶贫搬迁资金</t>
  </si>
  <si>
    <t>5.定点扶贫资金</t>
  </si>
  <si>
    <t>6.东西部协作资金</t>
  </si>
  <si>
    <t>7.社会捐赠资金</t>
  </si>
  <si>
    <t>8.银行贷款资金</t>
  </si>
  <si>
    <t>9.群众自筹</t>
  </si>
  <si>
    <t>总计</t>
  </si>
  <si>
    <t>一、产业扶贫</t>
  </si>
  <si>
    <t>1.种植养殖加工服务</t>
  </si>
  <si>
    <t>2.休闲农业与乡村旅游</t>
  </si>
  <si>
    <t>3.光伏项目</t>
  </si>
  <si>
    <t>4.生态扶贫项目</t>
  </si>
  <si>
    <t>5.其他</t>
  </si>
  <si>
    <t>二、就业扶贫</t>
  </si>
  <si>
    <t>1.外出务工补助</t>
  </si>
  <si>
    <t>2.就业创业补助</t>
  </si>
  <si>
    <t>3.就业创业培训</t>
  </si>
  <si>
    <t>4.技能培训</t>
  </si>
  <si>
    <t>三、易地扶贫搬迁</t>
  </si>
  <si>
    <t>1.易地扶贫搬迁后扶</t>
  </si>
  <si>
    <t>四、公益岗位</t>
  </si>
  <si>
    <t>公益岗位</t>
  </si>
  <si>
    <t>五、教育扶贫</t>
  </si>
  <si>
    <t>1.享受“雨露计划”职业教育补助</t>
  </si>
  <si>
    <t>2.贫困村创业致富带头人创业培训</t>
  </si>
  <si>
    <t>3.其他教育扶贫</t>
  </si>
  <si>
    <t>六、健康扶贫</t>
  </si>
  <si>
    <t>1.参加城乡居民基本医疗保险</t>
  </si>
  <si>
    <t>2.参加大病保险</t>
  </si>
  <si>
    <t>3.接受医疗救助</t>
  </si>
  <si>
    <t>4.参加其他补充医疗保险</t>
  </si>
  <si>
    <t>5.参加意外保险</t>
  </si>
  <si>
    <t>6.接受大病（地方病）救治</t>
  </si>
  <si>
    <t>七、危房改造</t>
  </si>
  <si>
    <t>农村危房改造</t>
  </si>
  <si>
    <t>八、金融扶贫</t>
  </si>
  <si>
    <t>1.扶贫小额贷款贴息</t>
  </si>
  <si>
    <t>2.扶贫龙头企业合作社等经营主体贷款贴息</t>
  </si>
  <si>
    <t>3.产业保险</t>
  </si>
  <si>
    <t>4.扶贫小额信贷风险补偿金</t>
  </si>
  <si>
    <t>九、生活条件改善</t>
  </si>
  <si>
    <t>1.入户路改造</t>
  </si>
  <si>
    <t>2.解决安全饮水</t>
  </si>
  <si>
    <t>3.厨房厕所圈舍等改造</t>
  </si>
  <si>
    <t>十、综合保障性扶贫</t>
  </si>
  <si>
    <t>1.享受农村居民最低生活保障</t>
  </si>
  <si>
    <t>2.享受特困人员救助供养</t>
  </si>
  <si>
    <t>3.参加城乡居民基本养老保险</t>
  </si>
  <si>
    <t>4.接受留守关爱服务</t>
  </si>
  <si>
    <t>5.接受临时救助</t>
  </si>
  <si>
    <t>十一、村基础设施</t>
  </si>
  <si>
    <t>1.通村、组路道路硬化及护栏</t>
  </si>
  <si>
    <t>2.通生产用电</t>
  </si>
  <si>
    <t>3.通生活用电</t>
  </si>
  <si>
    <t>4.光纤宽带接入</t>
  </si>
  <si>
    <t>5.产业路</t>
  </si>
  <si>
    <t>6.其他</t>
  </si>
  <si>
    <t>十二、村公共服务</t>
  </si>
  <si>
    <t>1.规划保留的村小学改造</t>
  </si>
  <si>
    <t>2.标准化卫生室</t>
  </si>
  <si>
    <t>3.幼儿园建设</t>
  </si>
  <si>
    <t>4.村级文化活动广场</t>
  </si>
  <si>
    <t>十三、项目管理费</t>
  </si>
  <si>
    <r>
      <rPr>
        <sz val="18"/>
        <rFont val="方正小标宋简体"/>
        <charset val="134"/>
      </rPr>
      <t>恒口示范区</t>
    </r>
    <r>
      <rPr>
        <u/>
        <sz val="18"/>
        <rFont val="方正小标宋简体"/>
        <charset val="134"/>
      </rPr>
      <t xml:space="preserve"> 2023 </t>
    </r>
    <r>
      <rPr>
        <sz val="18"/>
        <rFont val="方正小标宋简体"/>
        <charset val="134"/>
      </rPr>
      <t xml:space="preserve">年度巩固拓展脱贫攻坚成果同乡村振兴有效衔接项目库明细表 </t>
    </r>
  </si>
  <si>
    <t>项目名称
（自定义名称）</t>
  </si>
  <si>
    <t>项目摘要
（建设内容及规模）</t>
  </si>
  <si>
    <t>项目实施地点</t>
  </si>
  <si>
    <t>规划
年度</t>
  </si>
  <si>
    <t>主管
单位</t>
  </si>
  <si>
    <t>项目负责人</t>
  </si>
  <si>
    <t>联系电话</t>
  </si>
  <si>
    <t>项目预算总投资（万元）</t>
  </si>
  <si>
    <t>项目
归属</t>
  </si>
  <si>
    <t>是否纳入年度项目实施计划</t>
  </si>
  <si>
    <t>是否“贫困村提升工程”</t>
  </si>
  <si>
    <t>是否资产收益扶贫</t>
  </si>
  <si>
    <t>是否增加村集体收入</t>
  </si>
  <si>
    <t>是否易地搬迁后扶项目</t>
  </si>
  <si>
    <t>直接受益
脱贫户及边缘户人口</t>
  </si>
  <si>
    <t>受益总人口</t>
  </si>
  <si>
    <t>带贫减贫机制</t>
  </si>
  <si>
    <t>绩效目标</t>
  </si>
  <si>
    <t>备注</t>
  </si>
  <si>
    <t>请勿删除</t>
  </si>
  <si>
    <t>镇/办</t>
  </si>
  <si>
    <t>村/社区</t>
  </si>
  <si>
    <t>其中：乡村振兴衔接资金</t>
  </si>
  <si>
    <t>其中：除乡村振兴衔接资金外的资金</t>
  </si>
  <si>
    <t>新建</t>
  </si>
  <si>
    <t>2018年</t>
  </si>
  <si>
    <t>解决“两不愁三保障”项目</t>
  </si>
  <si>
    <t>是</t>
  </si>
  <si>
    <t>小计</t>
  </si>
  <si>
    <t>中央</t>
  </si>
  <si>
    <t>省级</t>
  </si>
  <si>
    <t>市级</t>
  </si>
  <si>
    <t>县级</t>
  </si>
  <si>
    <t>1.其他财政资金</t>
  </si>
  <si>
    <t>2.地方债务资金</t>
  </si>
  <si>
    <t>3.易地扶贫搬迁资金</t>
  </si>
  <si>
    <t>4.定点扶贫资金</t>
  </si>
  <si>
    <t>5.东西部协作资金</t>
  </si>
  <si>
    <t>6.社会捐赠资金</t>
  </si>
  <si>
    <t>7.银行贷款资金</t>
  </si>
  <si>
    <t>8.群众自筹</t>
  </si>
  <si>
    <t>户数
(户)</t>
  </si>
  <si>
    <t>人数
（人）</t>
  </si>
  <si>
    <t>续建</t>
  </si>
  <si>
    <t>2019年</t>
  </si>
  <si>
    <t>巩固提升项目</t>
  </si>
  <si>
    <t>否</t>
  </si>
  <si>
    <t>总 计</t>
  </si>
  <si>
    <t>2020年</t>
  </si>
  <si>
    <t>一、产业帮扶</t>
  </si>
  <si>
    <t>2021年</t>
  </si>
  <si>
    <t>2023年产业发展“先建后补”项目</t>
  </si>
  <si>
    <t>对于2023年新建、扩建产业园，按投入总金额，对园区予以一部分资金奖补；对于积极带动脱贫户及边缘户发展的产业园区进行补助</t>
  </si>
  <si>
    <t>恒口示范区</t>
  </si>
  <si>
    <t>90个村</t>
  </si>
  <si>
    <t>2023年</t>
  </si>
  <si>
    <t>农技服务中心</t>
  </si>
  <si>
    <t>万凯</t>
  </si>
  <si>
    <t>鼓励产业园区加快发展，带动更多农户发展，平均每户增收1000元以上</t>
  </si>
  <si>
    <t>1、★产业园区自主建设补助个数，≥30个；2、★补助资金发放及时率，≥100%；3、受益脱贫人口数，≥1700人；4、受益脱贫人口满意度，≥91%；5、农业经营主体满意度，≥95%。</t>
  </si>
  <si>
    <t>2023年脱贫户及监测对象产业奖补项目</t>
  </si>
  <si>
    <t>计划对3000户自主发展产业的脱贫户和监测户进行奖补，平均每户1500元</t>
  </si>
  <si>
    <t>鼓励脱贫户及三类户自主发展产业，带动脱贫户及三类户平均每户增收1000元以上</t>
  </si>
  <si>
    <t>1、奖补农户户数，≥3000户；2、★带动受益农户人数，≥5000人；3、补助资金发放及时率，≥100%；4.奖补自主发展产业资金，≥450万元；5、受益农户满意度，≥92%。</t>
  </si>
  <si>
    <t>2023年西店村壮大集体经济、数字乡村建设项目</t>
  </si>
  <si>
    <t>建设该村数字乡村平台一个；村内通信宽带合作社接入主设备一套；光交一套;建设传输杆路1.6KM;二级分箱19个;宽带接入端口152个;</t>
  </si>
  <si>
    <t>恒口镇</t>
  </si>
  <si>
    <t>西店村</t>
  </si>
  <si>
    <t>发展村集体经济，带动脱贫户及三类户平均每户增收500元以上</t>
  </si>
  <si>
    <t>1.带动受益脱贫户及边缘户，≥97人；2.带动直接受益农户106户，≥384人；3.项目完成合格率，≥100%；4.宽带合作社建设项目资金≥5万元；5.受益主体满意度，≥92%。</t>
  </si>
  <si>
    <t>2023年东风村壮大集体经济、数字乡村建设项目</t>
  </si>
  <si>
    <t>建设该村数字乡村平台一个；村内通信宽带合作社接入主设备一套；光交一套;建设传输杆路2.3KM;二级分箱44个;宽带接入端口352个;</t>
  </si>
  <si>
    <t>东风村</t>
  </si>
  <si>
    <t>1.带动受益脱贫户及边缘户，≥234人；2.带动直接受益农户318户，≥1191人；3.项目完成合格率，≥100%；4.宽带合作社建设项目资金≥5万元；5.受益主体满意度，≥92%。</t>
  </si>
  <si>
    <t>2023年高剑村壮大集体经济、数字乡村建设项目</t>
  </si>
  <si>
    <t>建设该村数字乡村平台一个；村内通信宽带合作社接入主设备一套；光交一套;建设传输杆路2.1KM;二级分箱34个;宽带接入端口272个;</t>
  </si>
  <si>
    <t>高剑村</t>
  </si>
  <si>
    <t>1.带动受益脱贫户及边缘户，≥51人；2.带动直接受益农户197户，≥559人；3.项目完成合格率，≥100%；4.宽带合作社建设项目资金，≥5万元；5.受益主体满意度，≥92%。</t>
  </si>
  <si>
    <t>2023年行政村壮大集体经济、数字乡村建设项目</t>
  </si>
  <si>
    <t>建设该村数字乡村平台一个；村内通信宽带合作社接入主设备一套；光交一套;建设传输杆路3.9KM;二级分箱52个;宽带接入端口416个;</t>
  </si>
  <si>
    <t>行政村</t>
  </si>
  <si>
    <t>1.带动受益脱贫户及边缘户，≥461人；2.带动直接受益农户424户，≥1340人；3.项目完成合格率，≥100%；4.宽带合作社建项目资金≥5万元；5.受益主体满意度，≥92%。</t>
  </si>
  <si>
    <t>2023年梁沟村壮大集体经济、数字乡村建设项目</t>
  </si>
  <si>
    <t>建设该村数字乡村平台一个；村内通信宽带合作社接入主设备一套；光交一套;建设传输杆路2.9KM;二级分箱32个;宽带接入端口256个;</t>
  </si>
  <si>
    <t>梁沟村</t>
  </si>
  <si>
    <t>1.带动受益脱贫户及边缘户，≥192人、带动受益脱贫户及边缘户人数，≥192人；2.带动直接受益农户231户，≥772人；3.项目完成合格率，≥100%；4.宽带建设项目资金，≥5万元；5.受益主体满意度，≥92%。</t>
  </si>
  <si>
    <t>2023年月坝村壮大集体经济、数字乡村建设项目</t>
  </si>
  <si>
    <t>建设该村数字乡村平台一个；村内通信宽带合作社接入主设备一套；光交一套;建设传输杆路2.3KM;二级分箱35个;宽带接入端口280个;</t>
  </si>
  <si>
    <t>月坝村</t>
  </si>
  <si>
    <t>1.带动受益脱贫户及边缘户，≥105人；2.带动直接受益农户231户，≥644人；3.项目完成合格率，≥100%；4.宽带合作社建设项目资金≥5万元；5.受益主体满意度，≥92%。</t>
  </si>
  <si>
    <t>2023年王家台村壮大集体经济、数字乡村建设项目</t>
  </si>
  <si>
    <t>建设该村数字乡村平台一个；村内通信宽带合作社接入主设备一套；光交一套;建设传输杆路2.3KM;二级分箱38个;宽带接入端口304个;</t>
  </si>
  <si>
    <t>王家台村</t>
  </si>
  <si>
    <t>1.带动受益脱贫户及边缘户，≥109人；2.带动直接受益农户241户，≥812人；3.项目完成合格率，≥100%；4.宽带建设项目资金，≥5万元；5.受益主体满意度，≥92%。</t>
  </si>
  <si>
    <t>2023年庆丰村壮大集体经济、数字乡村建设项目</t>
  </si>
  <si>
    <t>建设该村数字乡村平台一个；村内通信宽带合作社接入主设备一套；光交一套;建设传输杆路2.9KM;二级分箱33个;宽带接入端口264个;</t>
  </si>
  <si>
    <t>庆丰村</t>
  </si>
  <si>
    <t>1.带动受益脱贫户及边缘户，≥155人；2.带动直接受益农户223户，≥729人；3.项目完成合格率，≥100%；4.宽带合作社建设项目资金，≥5万元；5.受益主体满意度，≥92%。</t>
  </si>
  <si>
    <t>2023年和平村壮大集体经济、数字乡村建设项目</t>
  </si>
  <si>
    <t>建设该村数字乡村平台一个；村内通信宽带合作社接入主设备一套；光交一套;建设传输杆路4.8KM;二级分箱36个;宽带接入端口288个;</t>
  </si>
  <si>
    <t>和平村</t>
  </si>
  <si>
    <t>1.带动受益脱贫户及边缘户，≥74人；2.带动直接受益农户230户，≥869人；3.项目完成合格率，≥100%；4.宽带合作社建设项目资金，≥5万元；5.受益主体满意度，≥92%。</t>
  </si>
  <si>
    <t>2023年梅子沟村壮大集体经济、数字乡村建设项目</t>
  </si>
  <si>
    <t>建设该村数字乡村平台一个；村内通信宽带合作社接入主设备一套；光交一套;建设传输杆路2.7KM;二级分箱25个;宽带接入端口200个;</t>
  </si>
  <si>
    <t>梅子沟村</t>
  </si>
  <si>
    <t>1.带动受益脱贫户及边缘户，≥110人；2.带动直接受益农户139户，≥442人；3.项目完成合格率，≥100%；4.宽带合作社建设项目资金，≥5万元；5.受益主体满意度，≥92%。</t>
  </si>
  <si>
    <t>2023年双椿村壮大集体经济、数字乡村建设项目</t>
  </si>
  <si>
    <t>建设该村数字乡村平台一个；村内通信宽带合作社接入主设备一套；光交一套;建设传输杆路2.4KM;二级分箱57个;宽带接入端口456个;</t>
  </si>
  <si>
    <t>双椿村</t>
  </si>
  <si>
    <t>1.带动受益脱贫户及边缘户，≥208人；2.带动直接受益农户400户，≥1353人；3.项目完成合格率，≥100%；4.宽带建设项目资金≥5万元；5.受益主体满意度，≥92%。</t>
  </si>
  <si>
    <t>2023年高堰村壮大集体经济、数字乡村建设项目</t>
  </si>
  <si>
    <t>建设该村数字乡村平台一个；村内通信宽带合作社接入主设备一套；光交一套;建设传输杆路1.9KM;二级分箱39个;宽带接入端口312个;</t>
  </si>
  <si>
    <t>高堰村</t>
  </si>
  <si>
    <t>1.带动受益脱贫户及边缘户，≥171人；2.带动直接受益农户234户，≥812人；3.项目完成合格率，≥100%；4.宽带合作社建设资金，≥5万元；5.受益主体满意度，≥92%。</t>
  </si>
  <si>
    <t>2023年越南村壮大集体经济、数字乡村建设项目</t>
  </si>
  <si>
    <t>建设该村数字乡村平台一个；村内通信宽带合作社接入主设备一套；光交一套;建设传输杆路2.1KM;二级分箱28个;宽带接入端口224个;</t>
  </si>
  <si>
    <t>越南村</t>
  </si>
  <si>
    <t>1.带动受益脱贫户及边缘户，≥62人；2.带动直接受益农户186户，≥593人；3.项目完成合格率，≥100%；4.宽带合作社建设项目资金，≥5万元；5.受益主体满意度，≥92%。</t>
  </si>
  <si>
    <t>2023年高楼村壮大集体经济、数字乡村建设项目</t>
  </si>
  <si>
    <t>建设该村数字乡村平台一个；村内通信宽带合作社接入主设备一套；光交一套;建设传输杆路1.3KM;二级分箱49个;宽带接入端口392个;</t>
  </si>
  <si>
    <t>高楼村</t>
  </si>
  <si>
    <t>1.带动受益脱贫户及边缘户，≥176人；2.带动直接受益农户281户，≥1030人；3.项目完成合格率，≥100%；4.宽带合作社建设资金，≥5万元；5.受益主体满意度，≥92%。</t>
  </si>
  <si>
    <t>2023年联合村壮大集体经济、数字乡村建设项目</t>
  </si>
  <si>
    <t>建设该村数字乡村平台一个；村内通信宽带合作社接入主设备一套；光交一套;建设传输杆路2.9KM;二级分箱38个;宽带接入端口304个;</t>
  </si>
  <si>
    <t>联合村</t>
  </si>
  <si>
    <t>1.带动受益脱贫户及边缘户，≥411人；2.带动直接受益农户302户，≥1060人；3.项目完成合格率，≥100%；4.宽带建设项目资金≥5万元；5.受益主体满意度，≥92%。</t>
  </si>
  <si>
    <t>2023年邹家沟村壮大集体经济、数字乡村建设项目</t>
  </si>
  <si>
    <t>建设该村数字乡村平台一个；村内通信宽带合作社接入主设备一套；光交一套;建设传输杆路2.7KM;二级分箱59个;宽带接入端口472个;</t>
  </si>
  <si>
    <t>邹家沟村</t>
  </si>
  <si>
    <t>1.带动受益脱贫户及边缘户，≥396人；2.带动直接受益农户420户，≥1348人；3.项目完成合格率，≥100%；4.宽带建设项目资金≥5万元；5.受益主体满意度，≥92%。</t>
  </si>
  <si>
    <t>2023年安民村壮大集体经济、数字乡村建设项目</t>
  </si>
  <si>
    <t>建设该村数字乡村平台一个；村内通信宽带合作社接入主设备一套；光交一套;建设传输杆路1.8KM;二级分箱30个;宽带接入端口240个;</t>
  </si>
  <si>
    <t>安民村</t>
  </si>
  <si>
    <t>1.带动受益脱贫户及边缘户，≥141人；2.带动直接受益农户230户，≥784人；3.项目完成合格率，≥100%；4.宽带合作社建设资金≥5万元；5.受益主体满意度，≥92%。</t>
  </si>
  <si>
    <t>2023年安乐社区壮大集体经济、数字乡村建设项目</t>
  </si>
  <si>
    <t>建设该村数字乡村平台一个；村内通信宽带合作社接入主设备一套；光交一套;建设传输杆路1.9KM;二级分箱37个;宽带接入端口296个;</t>
  </si>
  <si>
    <t>安乐社区</t>
  </si>
  <si>
    <t>1.带动受益脱贫户及边缘户，≥110人；2.带动直接受益农户243户，≥775人；3.项目完成合格率，≥100%；4.宽带合作社建设项目资金，≥5万元；5.受益主体满意度，≥92%。</t>
  </si>
  <si>
    <t>2023年永丰社区壮大集体经济、数字乡村建设项目</t>
  </si>
  <si>
    <t>建设该村数字乡村平台一个；村内通信宽带合作社接入主设备一套；光交一套;建设传输杆路4KM;二级分箱28个;宽带接入端口224个;</t>
  </si>
  <si>
    <t>永丰社区</t>
  </si>
  <si>
    <t>1.带动受益脱贫户及边缘户，≥170人；2.带动直接受益农户186户，≥678人；3.项目完成合格率，≥100%；4.宽带合作社建设项目资金，≥5万元；5.受益主体满意度，≥92%。</t>
  </si>
  <si>
    <t>2023年水利村壮大集体经济、数字乡村建设项目</t>
  </si>
  <si>
    <t>建设该村数字乡村平台一个；村内通信宽带合作社接入主设备一套；光交一套;建设传输杆路3KM;二级分箱28个;宽带接入端口224个;</t>
  </si>
  <si>
    <t>水利村</t>
  </si>
  <si>
    <t>1.带动受益脱贫户及边缘户，≥256人；2.带动直接受益农户226户，≥725人；3.项目完成合格率，≥100%；4.宽带合作社建设项目资金≥5万元；5.受益主体满意度，≥92%。</t>
  </si>
  <si>
    <t>2023年三条岭村壮大集体经济、数字乡村建设项目</t>
  </si>
  <si>
    <t>建设该村数字乡村平台一个；村内通信宽带合作社接入主设备一套；光交一套;建设传输杆路4KM;二级分箱39个;宽带接入端口312个;</t>
  </si>
  <si>
    <t>三条岭村</t>
  </si>
  <si>
    <t>1.带动受益脱贫户及边缘户，≥134人；2.带动直接受益农户313户，≥1110人；3.项目完成合格率，≥100%；4.宽带合作社建设项目资金≥5万元；5.受益主体满意度，≥92%。</t>
  </si>
  <si>
    <t>2023年东坝社区壮大集体经济、数字乡村建设项目</t>
  </si>
  <si>
    <t>建设该村数字乡村平台一个；村内通信宽带合作社接入主设备一套；光交一套;建设传输杆路3.2KM;二级分箱39个;宽带接入端口312个;</t>
  </si>
  <si>
    <t>东坝社区</t>
  </si>
  <si>
    <t>1.带动受益脱贫户及边缘户，≥188人；2.带动直接受益农户240户，≥820人；3.项目完成合格率，≥100%；4.宽带合作社建设项目资金，≥5万元；5.受益主体满意度，≥92%。</t>
  </si>
  <si>
    <t>2023年窑沟村壮大集体经济、数字乡村建设项目</t>
  </si>
  <si>
    <t>建设该村数字乡村平台一个；村内通信宽带合作社接入主设备一套；光交一套;建设传输杆路3.2KM;二级分箱35个;宽带接入端口280个;</t>
  </si>
  <si>
    <t>窑沟村</t>
  </si>
  <si>
    <t>1.带动受益脱贫户及边缘户，≥192人；2.带动直接受益农户229户，≥830人；3.项目完成合格率，≥100%；4.宽带合作社建设项目资金，≥5万元；5.受益主体满意度，≥92%。</t>
  </si>
  <si>
    <t>2023年付家营村壮大集体经济、数字乡村建设项目</t>
  </si>
  <si>
    <t>建设该村数字乡村平台一个；村内通信宽带合作社接入主设备一套；光交一套;建设传输杆路2.3KM;二级分箱20个;宽带接入端口160个;</t>
  </si>
  <si>
    <t>付家营村</t>
  </si>
  <si>
    <t>1.带动受益脱贫户及边缘户，≥98人、带动受益脱贫户及边缘户人数，≥98人；2.带动直接受益农户84户，≥298人；3.项目完成合格率，≥100%；4.宽带建设资金，≥5万元；5.受益主体满意度，≥92%。</t>
  </si>
  <si>
    <t>2023年安子沟村壮大集体经济、数字乡村建设项目</t>
  </si>
  <si>
    <t>建设该村数字乡村平台一个；村内通信宽带合作社接入主设备一套；光交一套;建设传输杆路3.5KM;二级分箱61个;宽带接入端口488个;</t>
  </si>
  <si>
    <t>安子沟村</t>
  </si>
  <si>
    <t>1.带动受益脱贫户及边缘户，≥420人；2.带动直接受益农户409户，≥1337人；3.项目完成合格率，≥100%；4.宽带合作社建设项目资金，≥5万元；5.受益主体满意度，≥92%。</t>
  </si>
  <si>
    <t>2023年龙泉村壮大集体经济、数字乡村建设项目</t>
  </si>
  <si>
    <t>建设该村数字乡村平台一个；村内通信宽带合作社接入主设备一套；光交一套;建设传输杆路2.2KM;二级分箱35个;宽带接入端口280个;</t>
  </si>
  <si>
    <t>龙泉村</t>
  </si>
  <si>
    <t>1.带动受益脱贫户及边缘户，≥137人；2.带动直接受益农户278户，≥1067人；3.项目完成合格率，≥100%；4.宽带合作社建设项目资金≥5万元；5.受益主体满意度，≥92%。</t>
  </si>
  <si>
    <t>2023年冯湾村壮大集体经济、数字乡村建设项目</t>
  </si>
  <si>
    <t>建设该村数字乡村平台一个；村内通信宽带合作社接入主设备一套；光交一套;建设传输杆路2KM;二级分箱26个;宽带接入端口208个;</t>
  </si>
  <si>
    <t>冯湾村</t>
  </si>
  <si>
    <t>1.带动受益脱贫户及边缘户，≥292人；2.带动直接受益农户174户，≥634人；3.项目完成合格率，≥100%；4.宽带合作社建设项目资金，≥5万元；5.受益主体满意度，≥92%。</t>
  </si>
  <si>
    <t>2023年曾家湾村壮大集体经济、数字乡村建设项目</t>
  </si>
  <si>
    <t>建设该村数字乡村平台一个；村内通信宽带合作社接入主设备一套；光交一套;建设传输杆路1.7KM;二级分箱21个;宽带接入端口168个;</t>
  </si>
  <si>
    <t>曾家湾村</t>
  </si>
  <si>
    <t>1.带动受益脱贫户及边缘户，≥84人；2.带动直接受益农户140户，≥520人；3.项目完成合格率，≥100%；4.宽带合作社建设项目资金，≥5万元；5.受益主体满意度，≥92%。</t>
  </si>
  <si>
    <t>2023年恒河村壮大集体经济、数字乡村建设项目</t>
  </si>
  <si>
    <t>建设该村数字乡村平台一个；村内通信宽带合作社接入主设备一套；光交一套;建设传输杆路2.8KM;二级分箱26个;宽带接入端口208个;</t>
  </si>
  <si>
    <t>恒河村</t>
  </si>
  <si>
    <t>1.带动受益脱贫户及边缘户，≥138人；2.带动直接受益农户206户，≥681人；3.项目完成合格率，≥100%；4.宽带合作社建设项目资金，产业引领发展资金≥5万元；5.受益主体满意度，≥92%。</t>
  </si>
  <si>
    <t>2023年鲁家村壮大集体经济、数字乡村建设项目</t>
  </si>
  <si>
    <t>建设该村数字乡村平台一个；村内通信宽带合作社接入主设备一套；光交一套;建设传输杆路2.2KM;二级分箱36个;宽带接入端口288个;</t>
  </si>
  <si>
    <t>鲁家村</t>
  </si>
  <si>
    <t>11.带动受益脱贫户及边缘户，≥117人；2.带动直接受益农户240户，≥788人；3.项目完成合格率，≥100%；4.宽带合作社建设项目资金，≥5万元；5.受益主体满意度，≥92%。</t>
  </si>
  <si>
    <t>2023年民七村壮大集体经济、数字乡村建设项目</t>
  </si>
  <si>
    <t>建设该村数字乡村平台一个；村内通信宽带合作社接入主设备一套；光交一套;建设传输杆路1.9KM;二级分箱44个;宽带接入端口352个;</t>
  </si>
  <si>
    <t>民七村</t>
  </si>
  <si>
    <t>1.带动受益脱贫户及边缘户，≥281人；2.带动直接受益农户341户，≥1039人；3.项目完成合格率，≥100%；4.宽带合作社建设项目资金≥5万元；5.受益主体满意度，≥92%。</t>
  </si>
  <si>
    <t>2023年黄营村壮大集体经济、数字乡村建设项目</t>
  </si>
  <si>
    <t>建设该村数字乡村平台一个；村内通信宽带合作社接入主设备一套；光交一套;建设传输杆路2KM;二级分箱28个;宽带接入端口224个;</t>
  </si>
  <si>
    <t>黄营村</t>
  </si>
  <si>
    <t>1.带动受益脱贫户及边缘户，≥160人；2.带动直接受益农户172户，≥595人；3.项目完成合格率，≥100%；4.宽带合作社建设项目资金，≥5万元；5.受益主体满意度，≥92%。</t>
  </si>
  <si>
    <t>2023年金玉村壮大集体经济、数字乡村建设项目</t>
  </si>
  <si>
    <t>建设该村数字乡村平台一个；村内通信宽带合作社接入主设备一套；光交一套;建设传输杆路1.7KM;二级分箱17个;宽带接入端口136个;</t>
  </si>
  <si>
    <t>金玉村</t>
  </si>
  <si>
    <t>1.带动受益脱贫户及边缘户，≥100人；2.带动直接受益农户140户，≥496人；3.项目完成合格率，≥100%；4.宽带合作社建设项目资金≥5万元；5.受益主体满意度，≥92%。</t>
  </si>
  <si>
    <t>2023年小垱村壮大集体经济、数字乡村建设项目</t>
  </si>
  <si>
    <t>建设该村数字乡村平台一个；村内通信宽带合作社接入主设备一套；光交一套;建设传输杆路4.5KM;二级分箱46个;宽带接入端口368个;</t>
  </si>
  <si>
    <t>小垱村</t>
  </si>
  <si>
    <t>1.带动受益脱贫户及边缘户，≥87人；2.带动直接受益农户200户，≥718人；3.项目完成合格率，≥100%；4.宽带合作社建设项目资金，产业引领发展资金≥5万元；5.受益主体满意度，≥92%。</t>
  </si>
  <si>
    <t>2023年华洲村壮大集体经济、数字乡村建设项目</t>
  </si>
  <si>
    <t>建设该村数字乡村平台一个；村内通信宽带合作社接入主设备一套；光交一套;建设传输杆路3KM;二级分箱46个;宽带接入端口368个;</t>
  </si>
  <si>
    <t>华洲村</t>
  </si>
  <si>
    <t>1.带动受益脱贫户及边缘户，≥490人；2.带动直接受益农户310户，≥1081人；3.项目完成合格率，≥100%；4.宽带合作社建设项目资金，≥5万元；5.受益主体满意度，≥92%。</t>
  </si>
  <si>
    <t>2023年姜沟村壮大集体经济、数字乡村建设项目</t>
  </si>
  <si>
    <t>姜沟村</t>
  </si>
  <si>
    <t>1.带动受益脱贫户及边缘户，≥165人；2.带动直接受益农户212户，≥718人；3.项目完成合格率，≥100%；4.宽带合作社建设项目资金，产业引领发展资金≥5万元；5.受益主体满意度，≥92%。</t>
  </si>
  <si>
    <t>2023年新湾村壮大集体经济、数字乡村建设项目</t>
  </si>
  <si>
    <t>建设该村数字乡村平台一个；村内通信宽带合作社接入主设备一套；光交一套;建设传输杆路1.9KM;二级分箱26个;宽带接入端口208个;</t>
  </si>
  <si>
    <t>新湾村</t>
  </si>
  <si>
    <t>1.带动受益脱贫户及边缘户，≥132人；2.带动直接受益农户146户，≥583人；3.项目完成合格率，≥100%；4.宽带合作社建设项目资金≥5万元；5.受益主体满意度，≥92%。</t>
  </si>
  <si>
    <t>2023年新合村壮大集体经济、数字乡村建设项目</t>
  </si>
  <si>
    <t>建设该村数字乡村平台一个；村内通信宽带合作社接入主设备一套；光交一套;建设传输杆路2.1KM;二级分箱23个;宽带接入端口184个;</t>
  </si>
  <si>
    <t>新合村</t>
  </si>
  <si>
    <t>1.带动受益脱贫户及边缘户，≥372人；2.带动直接受益农户163户，≥543人；3.项目完成合格率，≥100%；4.宽带合作社建设项目资金≥5万元；5.受益主体满意度，≥92%。</t>
  </si>
  <si>
    <t>2023年雷河社区壮大集体经济、数字乡村建设项目</t>
  </si>
  <si>
    <t>建设该村数字乡村平台一个；村内通信宽带合作社接入主设备一套；光交一套;建设传输杆路2.5KM;二级分箱50个;宽带接入端口400个;</t>
  </si>
  <si>
    <t>雷河社区</t>
  </si>
  <si>
    <t>1.带动受益脱贫户及边缘户，≥97人；2.带动直接受益农户100户，≥342人；3.项目完成合格率，≥100%；4.宽带合作社建设项目资金≥5万元；5.受益主体满意度，≥92%。</t>
  </si>
  <si>
    <t>2023年江沟社区壮大集体经济、数字乡村建设项目</t>
  </si>
  <si>
    <t>建设该村数字乡村平台一个；村内通信宽带合作社接入主设备一套；光交一套;建设传输杆路2.6KM;二级分箱35个;宽带接入端口280个;</t>
  </si>
  <si>
    <t>江沟社区</t>
  </si>
  <si>
    <t>1.带动受益脱贫户及边缘户，≥191人；2.带动直接受益农户316户，≥1036人；3.项目完成合格率，≥100%；4.宽带合作社建设项目资金≥5万元；5.受益主体满意度，≥92%。</t>
  </si>
  <si>
    <t>2023年集中村壮大集体经济、数字乡村建设项目</t>
  </si>
  <si>
    <t>建设该村数字乡村平台一个；村内通信宽带合作社接入主设备一套；光交一套;建设传输杆路3.2KM;二级分箱38个;宽带接入端口304个;</t>
  </si>
  <si>
    <t>集中村</t>
  </si>
  <si>
    <t>1.带动受益脱贫户及边缘户，≥64人；2.带动直接受益农户307户，≥1094人；3.项目完成合格率，≥100%；4.宽带合作社建设项目资金≥10万元；5.受益主体满意度，≥92%。</t>
  </si>
  <si>
    <t>2023年金坑村壮大集体经济、数字乡村建设项目</t>
  </si>
  <si>
    <t>建设该村数字乡村平台一个；村内通信宽带合作社接入主设备一套；光交一套;建设传输杆路2.1KM;二级分箱24个;宽带接入端口192个;</t>
  </si>
  <si>
    <t>金坑村</t>
  </si>
  <si>
    <t>1.带动受益脱贫户及边缘户，≥44人；2.带动直接受益农户244户，≥884人；3.项目完成合格率，≥100%；4.宽带合作社建设项目资金≥10万元；5.受益主体满意度，≥92%。</t>
  </si>
  <si>
    <t>2023年杨家营村壮大集体经济、数字乡村建设项目</t>
  </si>
  <si>
    <t>建设该村数字乡村平台一个；村内通信宽带合作社接入主设备一套；光交一套;建设传输杆路1.7KM;二级分箱46个;宽带接入端口368个;</t>
  </si>
  <si>
    <t>杨家营村</t>
  </si>
  <si>
    <t>1.带动受益脱贫户及边缘户，≥114人；2.带动直接受益农户311户，≥1103人；3.项目完成合格率，≥100%；4.宽带合作社建设项目资金，≥10万元；5.受益主体满意度，≥92%。</t>
  </si>
  <si>
    <t>2023年新街村壮大集体经济、数字乡村建设项目</t>
  </si>
  <si>
    <t>建设该村数字乡村平台一个；村内通信宽带合作社接入主设备一套；光交一套;建设传输杆路2.3KM;二级分箱45个;宽带接入端口360个;</t>
  </si>
  <si>
    <t>新街村</t>
  </si>
  <si>
    <t>1.带动受益脱贫户及边缘户，≥34人；2.带动直接受益农户145户，≥497人；3.项目完成合格率，≥100%；4.宽带合作社建设项目资金≥10万元；5.受益主体满意度，≥92%。</t>
  </si>
  <si>
    <t>2023年三村村壮大集体经济、数字乡村建设项目</t>
  </si>
  <si>
    <t>建设该村数字乡村平台一个；村内通信宽带合作社接入主设备一套；光交一套;建设传输杆路1.9KM;二级分箱30个;宽带接入端口240个;</t>
  </si>
  <si>
    <t>三村村</t>
  </si>
  <si>
    <t>1.带动受益脱贫户及边缘户，≥164人；2.带动直接受益农户230户，≥774人；3.项目完成合格率，≥100%；4.宽带合作社建设项目资金≥10万元；5.受益主体满意度，≥92%。</t>
  </si>
  <si>
    <t>2023年棋盘村壮大集体经济、数字乡村建设项目</t>
  </si>
  <si>
    <t>建设该村数字乡村平台一个；村内通信宽带合作社接入主设备一套；光交一套;建设传输杆路4KM;二级分箱33个;宽带接入端口264个;</t>
  </si>
  <si>
    <t>棋盘村</t>
  </si>
  <si>
    <t>1.带动受益脱贫户及边缘户，≥396人；2.带动直接受益农户266户，≥914人；3.项目完成合格率，≥100%；4.宽带合作社建设项目资金≥10万元；5.受益主体满意度，≥92%。</t>
  </si>
  <si>
    <t>2023年柳林村壮大集体经济、数字乡村建设项目</t>
  </si>
  <si>
    <t>建设该村数字乡村平台一个；村内通信宽带合作社接入主设备一套；光交一套;建设传输杆路1.7KM;二级分箱29个;宽带接入端口232个;</t>
  </si>
  <si>
    <t>柳林村</t>
  </si>
  <si>
    <t>1.带动受益脱贫户及边缘户，≥184人；2.带动直接受益农户226户，≥739人；3.项目完成合格率，≥100%；4.宽带合作社建设项目资金≥10万元；5.受益主体满意度，≥92%。</t>
  </si>
  <si>
    <t>2023年双兴社区壮大集体经济、数字乡村建设项目</t>
  </si>
  <si>
    <t>建设该村数字乡村平台一个；村内通信宽带合作社接入主设备一套；光交一套;建设传输杆路1.7KM;二级分箱43个;宽带接入端口344个;</t>
  </si>
  <si>
    <t>双兴社区</t>
  </si>
  <si>
    <t>1.带动受益脱贫户及边缘户，≥194人；2.带动直接受益农户376户，≥1151人；3.项目完成合格率，≥100%；4.宽带合作社建设项目资金≥10万元；5.受益主体满意度，≥92%。</t>
  </si>
  <si>
    <t>2023年涧沟村壮大集体经济、数字乡村建设项目</t>
  </si>
  <si>
    <t>建设该村数字乡村平台一个；村内通信宽带合作社接入主设备一套；光交一套;建设传输杆路2.2KM;二级分箱25个;宽带接入端口200个;</t>
  </si>
  <si>
    <t>涧沟村</t>
  </si>
  <si>
    <t>1.带动受益脱贫户及边缘户，≥191人；2.带动直接受益农户237户，≥832人；3.项目完成合格率，≥100%；4.宽带合作社建设项目资金≥10万元；5.受益主体满意度，≥92%。</t>
  </si>
  <si>
    <t>2023年余岭村壮大集体经济、数字乡村建设项目</t>
  </si>
  <si>
    <t>建设该村数字乡村平台一个；村内通信宽带合作社接入主设备一套；光交一套;建设传输杆路1.9KM;二级分箱48个;宽带接入端口384个;</t>
  </si>
  <si>
    <t>余岭村</t>
  </si>
  <si>
    <t>11.带动受益脱贫户及边缘户，≥197人；2.带动直接受益农户309户，≥1042人；3.项目完成合格率，≥100%；4.宽带合作社建设项目资金，≥10万元；5.受益主体满意度，≥92%。</t>
  </si>
  <si>
    <t>2023年杨庄社区壮大集体经济、数字乡村建设项目</t>
  </si>
  <si>
    <t>建设该村数字乡村平台一个；村内通信宽带合作社接入主设备一套；光交一套;建设传输杆路3KM;二级分箱43个;宽带接入端口344个;</t>
  </si>
  <si>
    <t>杨庄社区</t>
  </si>
  <si>
    <t>1.带动受益脱贫户及边缘户，≥103人；2.带动直接受益农户268户，≥1148人；3.项目完成合格率，≥100%；4.宽带合作社建设项目资金，≥10万元；5.受益主体满意度，≥92%。</t>
  </si>
  <si>
    <t>2023年白鱼河村壮大集体经济、数字乡村建设项目</t>
  </si>
  <si>
    <t>建设该村数字乡村平台一个；村内通信宽带合作社接入主设备一套；光交一套;建设传输杆路3KM;二级分箱31个;宽带接入端口248个;</t>
  </si>
  <si>
    <t>白鱼河村</t>
  </si>
  <si>
    <t>1.带动受益脱贫户及边缘户，≥268人；2.带动直接受益农户234户，≥834人；3.项目完成合格率，≥100%；4.宽带合作社建设项目资金≥10万元；5.受益主体满意度，≥92%。</t>
  </si>
  <si>
    <t>2023年李家坝村壮大集体经济、数字乡村建设项目</t>
  </si>
  <si>
    <t>建设该村数字乡村平台一个；村内通信宽带合作社接入主设备一套；光交一套;建设传输杆路2.2KM;二级分箱17个;宽带接入端口136个;</t>
  </si>
  <si>
    <t>李家坝村</t>
  </si>
  <si>
    <t>1.带动受益脱贫户及边缘户，≥110人；2.带动直接受益农户149户，≥564人；3.项目完成合格率，≥100%；4.宽带合作社建设项目资金≥15万元；5.受益主体满意度，≥92%。</t>
  </si>
  <si>
    <t>2023年陈家营村壮大集体经济、数字乡村建设项目</t>
  </si>
  <si>
    <t>建设该村数字乡村平台一个；村内通信宽带合作社接入主设备一套；光交一套;建设传输杆路2.1KM;二级分箱36个;宽带接入端口288个;</t>
  </si>
  <si>
    <t>陈家营村</t>
  </si>
  <si>
    <t>1.带动受益脱贫户及边缘户，≥145人；2.带动直接受益农户313户，≥1152人；3.项目完成合格率，≥100%；4.宽带合作社建设项目资金，产业引领发展资金≥15万元；5.受益主体满意度，≥92%。</t>
  </si>
  <si>
    <t>2023年云峰村壮大集体经济、数字乡村建设项目</t>
  </si>
  <si>
    <t>建设该村数字乡村平台一个；村内通信宽带合作社接入主设备一套；光交一套;建设传输杆路3KM;二级分箱29个;宽带接入端口232个;</t>
  </si>
  <si>
    <t>云峰村</t>
  </si>
  <si>
    <t>1.带动受益脱贫户及边缘户，≥64人；2.带动直接受益农户275户，≥944人；3.项目完成合格率，≥100%；4.宽带合作社建设项目资金≥15万元；5.受益主体满意度，≥92%。</t>
  </si>
  <si>
    <t>2023年干田村壮大集体经济、数字乡村建设项目</t>
  </si>
  <si>
    <t>干田村</t>
  </si>
  <si>
    <t>1.带动受益脱贫户及边缘户，≥483人；2.带动直接受益农户219户，≥723人；3.项目完成合格率，≥100%；4.宽带合作社建设项目资金≥15万元；5.受益主体满意度，≥92%。</t>
  </si>
  <si>
    <t>2023年联红村壮大集体经济、数字乡村建设项目</t>
  </si>
  <si>
    <t>建设该村数字乡村平台一个；村内通信宽带合作社接入主设备一套；光交一套;建设传输杆路1.8KM;二级分箱37个;宽带接入端口296个;</t>
  </si>
  <si>
    <t>联红村</t>
  </si>
  <si>
    <t>1.带动受益脱贫户及边缘户，≥196人；2.带动直接受益农户334户，≥1217人；3.项目完成合格率，≥100%；4.宽带合作社建设项目资金≥15万元；5.受益主体满意度，≥92%。</t>
  </si>
  <si>
    <t>2023年同新村壮大集体经济、数字乡村建设项目</t>
  </si>
  <si>
    <t>建设该村数字乡村平台一个；村内通信宽带合作社接入主设备一套；光交一套;建设传输杆路1.2KM;二级分箱41个;宽带接入端口328个;</t>
  </si>
  <si>
    <t>同新村</t>
  </si>
  <si>
    <t>1.带动受益脱贫户及边缘户，≥195人；2.带动直接受益农户396户，≥1212人；3.项目完成合格率，≥100%；4.宽带合作社建设项目资金≥15万元；5.受益主体满意度，≥92%。</t>
  </si>
  <si>
    <t>2023年菜垭村壮大集体经济、数字乡村建设项目</t>
  </si>
  <si>
    <t>建设该村数字乡村平台一个；村内通信宽带合作社接入主设备一套；光交一套;建设传输杆路2.3KM;二级分箱22个;宽带接入端口176个;</t>
  </si>
  <si>
    <t>菜垭村</t>
  </si>
  <si>
    <t>1.带动受益脱贫户及边缘户，≥137人；2.带动直接受益农户180户，≥617人；3.项目完成合格率，≥100%；4.宽带合作社建设项目资金≥15万元；5.受益主体满意度，≥92%。</t>
  </si>
  <si>
    <t>2023年袁庄村旅游产业道路建设项目（休闲农业与乡村旅游）</t>
  </si>
  <si>
    <t>1、硬化青龙咀至五组彭家老院子粮油种植区农旅产业道路长400米、宽6.5米、厚度0.18米；                              
2、硬化五组彭家老院子至村林场粮油种植区产业路长1200米、宽4米、厚0.18米。</t>
  </si>
  <si>
    <t>袁庄村</t>
  </si>
  <si>
    <t>巩固衔接办</t>
  </si>
  <si>
    <t>谢黎</t>
  </si>
  <si>
    <t>提升贫困户生产生活条件，提高产业园产量</t>
  </si>
  <si>
    <t>1.产业道路硬化长，≥1.6公里、2.项目（工程）验收合格率100%、3.受益脱贫人口数567人、4.项目完成及时100%、5.收益脱贫人口满意度91%。</t>
  </si>
  <si>
    <t>2023年南月村旅游步道建设项目（休闲农业与乡村旅游）</t>
  </si>
  <si>
    <t>（1）建设茶园生产观光步道1.4公里。1.康忠力房屋右侧至明月寺园区灌溉水塔，建设生产观光步道0.8公里，宽1米；2、庙湾至颜显宝房屋前，建设生产观光步道0.3公里，宽1米；3、南山云见2期至茶园东侧，建设生产观光步道0.3公里，宽1米；                                     
（2）建设康养文化旅游步道3公里，其中：1、大石崖至徐家堡延伸建设1.5公里；2、明月寺右侧茶山严家老房至冯子龙屋后200米，明月寺左侧茶山300米，明月寺房后梁（松树）横线连接南山云见至花沟1000米；最终实现南山云见产业步道与旅游主干道成网状。</t>
  </si>
  <si>
    <t>南月村</t>
  </si>
  <si>
    <t>1.新修观光步道长，≥4.4公里、2.项目（工程）验收合格率100%、3.受益脱贫人口数191人、4.项目完成及时100%、5.收益脱贫人口满意度91%。</t>
  </si>
  <si>
    <t>2023年南山云见产业路建设项目（休闲农业与乡村旅游）</t>
  </si>
  <si>
    <t>新建自南山云见一期民宿入口至新修停车场产业路2公里、宽6米、厚0.18米。</t>
  </si>
  <si>
    <t>1.产业道路硬化长，≥2公里、2.项目（工程）验收合格率100%、3.受益脱贫人口数191人、4.项目完成及时100%、5.收益脱贫人口满意度91%。</t>
  </si>
  <si>
    <t>2023年袁庄村至柯家粱旅游道路改建项目（休闲农业与乡村旅游）</t>
  </si>
  <si>
    <t>改造袁庄村一期沥青路至南月村柯家粱，全长3.366公里，路基宽度6.5米，路面宽度6米，两侧各0.25米砼路肩，采用沥青混凝土路面。</t>
  </si>
  <si>
    <t>1.新修产业道路硬化长，≥3.36公里、2.项目（工程）验收合格率100%、3.受益脱贫人口数646人、4.项目完成及时100%、5.收益脱贫人口满意度91%。</t>
  </si>
  <si>
    <t>2023年联红至月坝资源产业路建设项目（休闲农业与乡村旅游）</t>
  </si>
  <si>
    <t>联红村村部小学沿老316至月坝村，四级公路建设标准，全长5公里</t>
  </si>
  <si>
    <t>1.产业道路硬化长，≥5公里、2.项目（工程）验收合格率100%、3.受益脱贫人口数275人、4.项目完成及时100%、5.收益脱贫人口满意度91%。</t>
  </si>
  <si>
    <t>2023年鲁家村产业道路建设项目（休闲农业与乡村旅游）</t>
  </si>
  <si>
    <t>在鲁家村与三村村接壤的南边，靠近月河快速干道处建设一条产业道路，预留通往月河快速干道的出路口，便于发展两村的农旅产业，长度100米，宽8米。</t>
  </si>
  <si>
    <t>1.产业道路硬化长，≥0.1公里、2.项目（工程）验收合格率100%、3.受益脱贫人口数300人、4.项目完成及时100%、5.收益脱贫人口满意度91%。</t>
  </si>
  <si>
    <t>2023年鲁家村粮油种植区新修产业路建设项目（休闲农业与乡村旅游）</t>
  </si>
  <si>
    <t>连接原月北村与鲁家村的道路，总长约1000米，配套路灯、绿化等设施。</t>
  </si>
  <si>
    <t>1.新修通村组道路硬化长，≥1公里、2.项目（工程）验收合格率100%、3.受益脱贫人口数119人、4.项目完成及时100%、5.收益脱贫人口满意度91%。</t>
  </si>
  <si>
    <t>2023年南月村休闲旅游配套设施建设项目（休闲农业与乡村旅游）</t>
  </si>
  <si>
    <t>新建南山云见一期公共场所土地平整、绿化3900平方米</t>
  </si>
  <si>
    <t>新修停车场，为村旅游发展提供方便</t>
  </si>
  <si>
    <t>1.土地平整、绿化，≥3900平方米、2.项目（工程）验收合格率100%、3.受益脱贫人口数1584人、4.项目完成及时100%、5.收益脱贫人口满意度91%。</t>
  </si>
  <si>
    <t>2023年袁庄村产业灌溉堰塘维修加固项目</t>
  </si>
  <si>
    <t>1.维修加固五组梨树槽至沈桂英门前混凝土U型渠250米；
2.堰塘维修加固3口，其中：五组彭家老院子、陈家沟、高家庄各1口。</t>
  </si>
  <si>
    <t>1.新修u型渠道长，≥0.25公里；2.堰塘维修、加固≥3口；3.项目（工程）验收合格率100%；4.受益脱贫人口数567人；5.收益脱贫人口满意度91%。</t>
  </si>
  <si>
    <t>2023年袁庄村一组河堤至安乐社区上街头（无花果采摘园）产业道路硬化项目</t>
  </si>
  <si>
    <t>袁庄村一组河堤至安乐社区上街头（无花果采摘园）产业道路硬化长0.65公里、宽4米、厚18公分。</t>
  </si>
  <si>
    <t>1.产业道路硬化长，≥0.65公里、2.项目（工程）验收合格率100%、3.受益脱贫人口数134人、4.项目完成及时100%、5.收益脱贫人口满意度91%。</t>
  </si>
  <si>
    <t>2023年棋盘村粮油种植区产业道路硬化项目</t>
  </si>
  <si>
    <t>棋盘村牛王庙至窑场坪粮油种植区产业道路硬化长1.4公里、宽3.5米、厚0.18米。</t>
  </si>
  <si>
    <t>1.产业道路硬化长，≥1.4公里、2.项目（工程）验收合格率100%、3.受益脱贫人口数14人、4.项目完成及时100%、5.收益脱贫人口满意度91%。</t>
  </si>
  <si>
    <t>2023年棋盘村十组稻田新建灌溉渠道项目</t>
  </si>
  <si>
    <t>新建十组混凝土U型水渠2000米</t>
  </si>
  <si>
    <t>1.新修u型渠道长，≥2公里、2.项目（工程）验收合格率100%、3.受益脱贫人口数≥13人、4.项目完成及时100%、5.收益脱贫人口满意度≥91%。</t>
  </si>
  <si>
    <t>2023年南月村牡丹园生产道路扩建项目</t>
  </si>
  <si>
    <t>南月村二组李家沟至三组韩家湾扩建产业路1200米；四组小燕堡至长坟院扩建2200米，共计3400米，扩宽2米。</t>
  </si>
  <si>
    <t>1.产业道路硬化长，≥1.2公里、2.项目（工程）验收合格率100%、3.受益脱贫人口数≥133人、4.项目完成及时100%、5.收益脱贫人口满意度≥91%。</t>
  </si>
  <si>
    <t>2023年余岭村粮油种植区产业路硬化项目</t>
  </si>
  <si>
    <t>余岭村新修十三亩至腰沟1000米、宽3.5米、厚0.18米。</t>
  </si>
  <si>
    <t>1.产业道路硬化长，≥1公里、2.项目（工程）验收合格率100%、3.受益脱贫人口数≥181人、4.项目完成及时100%、5.收益脱贫人口满意度≥91%。</t>
  </si>
  <si>
    <t>2023年余岭村粮油种植园区灌溉项目</t>
  </si>
  <si>
    <r>
      <rPr>
        <sz val="18"/>
        <rFont val="仿宋"/>
        <charset val="134"/>
      </rPr>
      <t>维修加固堰塘4口，维修加固、新建渠道；余岭村新建后湾机井2口；新建200m</t>
    </r>
    <r>
      <rPr>
        <sz val="18"/>
        <rFont val="宋体"/>
        <charset val="134"/>
      </rPr>
      <t>³</t>
    </r>
    <r>
      <rPr>
        <sz val="18"/>
        <rFont val="仿宋"/>
        <charset val="134"/>
      </rPr>
      <t>水窖2座。</t>
    </r>
  </si>
  <si>
    <t>1.堰塘维修、加固≥4口、2.项目（工程）验收合格率100%、3.受益脱贫人口数≥181人、4.项目完成及时100%、5.收益脱贫人口满意度≥91%。</t>
  </si>
  <si>
    <t>2023年双椿村恒晨园区产业道路硬化项目</t>
  </si>
  <si>
    <t>双椿村四、五、七组到杨庄二支渠水塔，长1公里，宽3米，厚18公分</t>
  </si>
  <si>
    <t>1.产业道路硬化长，≥1公里、2.项目（工程）验收合格率100%、3.受益脱贫人口数≥120人、4.项目完成及时100%、5.收益脱贫人口满意度≥91%。</t>
  </si>
  <si>
    <t>2023年双椿村恒晨园区堰塘维修加固项目</t>
  </si>
  <si>
    <t>双椿村堰塘维修加固共4口：其中1.十三组王文爱门前一个；2.十二组孙甲乾门东西两个；3.十一组梁长东南侧一个。</t>
  </si>
  <si>
    <t>1.堰塘维修、加固≥4口、2.项目（工程）验收合格率100%、3.受益脱贫人口数≥112人、4.项目完成及时100%、5.收益脱贫人口满意度≥91%。</t>
  </si>
  <si>
    <t>2023年王家台六祖恒晨园区产业道路硬化项目</t>
  </si>
  <si>
    <t>王家台村六组王崇怀门前至王家台村六组王忠业门前产业道路硬化0.9公里宽4.5米</t>
  </si>
  <si>
    <t>1.产业道路硬化长，≥0.9公里、2.项目（工程）验收合格率100%、3.受益脱贫人口数≥22人、4.项目完成及时100%、5.收益脱贫人口满意度≥91%。</t>
  </si>
  <si>
    <t>2023年老湾村恒晨园区堰塘维修加固项目</t>
  </si>
  <si>
    <t>老湾村堰塘维修加固4口，配套渠道维修加固800米。其中：1.草堰堰塘维修加固1口；2.老堰堰塘维修加固1口；3.新堰堰塘维修加固1口；4.陈家堰塘维修加固1口。</t>
  </si>
  <si>
    <t>老湾村</t>
  </si>
  <si>
    <t>1.新修灌溉堰塘，≥4口、2.项目（工程）验收合格率100%、3.受益脱贫人口数≥229人、4.项目完成及时100%、5.收益脱贫人口满意度≥91%。</t>
  </si>
  <si>
    <t>2023年老湾村粮油基地产业路建设项目</t>
  </si>
  <si>
    <t>新建粮油基地产业道路800米、宽3.5米、厚18公分。</t>
  </si>
  <si>
    <t>1.产业道路硬化长，≥0.8公里、2.项目（工程）验收合格率100%、3.受益脱贫人口数≥77人、4.项目完成及时100%、5.收益脱贫人口满意度≥91%。</t>
  </si>
  <si>
    <t>2023年唐家湾村猕猴桃产业园区灌溉配套设施建设</t>
  </si>
  <si>
    <t>新修拦水坝1处、堰塘维修加固2口、新修渠道1500米、铺设管网5000米。</t>
  </si>
  <si>
    <t>唐家湾村</t>
  </si>
  <si>
    <t>1.新修拦水坝≥1处、堰塘维修加固≥2口、新修渠道≥1500米、铺设管网≥5000米、2.项目（工程）验收合格率100%、3.受益脱贫人口数≥977人、4.项目完成及时100%、5.收益脱贫人口满意度≥91%。</t>
  </si>
  <si>
    <t>2023年马鞍村香椿产业园区道路硬化项目</t>
  </si>
  <si>
    <t>马鞍村硬化产业道路，长2.5公里、宽3.5米，厚18公分，挡墙500立方米；土方4200方；石方7800方；填方2600；涵洞7处，其中6道涵洞长36米,1道长44米。</t>
  </si>
  <si>
    <t>马鞍村</t>
  </si>
  <si>
    <t>1、新修道路硬化里程，≥2.5公里，2、项目（工程）验收合格率，100%；3、受益脱贫人口数，≥164人；4.工程设计使用年限，≥5年；5、受益脱贫人口满意度，≥92%。</t>
  </si>
  <si>
    <t>2023年菜垭村菊花产业园道路硬化项目</t>
  </si>
  <si>
    <t>菜垭村娇儿桥至庙梁产业道路硬化，长3.850公里，宽3.5米，厚18公分，挡墙680立方米，涵洞8道,1-4盖板涵。</t>
  </si>
  <si>
    <t>1、新修道路硬化里程，≥4公里，2、项目（工程）验收合格率，100%；3、受益脱贫人口数，≥80人；4.工程设计使用年限，≥5年；5、受益脱贫人口满意度，≥93%。</t>
  </si>
  <si>
    <t>2023年王家台村灌溉蓄水堰塘修建项目</t>
  </si>
  <si>
    <t>新修王家台村灌溉用蓄水堰塘3口</t>
  </si>
  <si>
    <t>1、堰塘维修、加固≥3口；2、项目（工程）验收合格率，100%；3、受益脱贫人口数，≥110人；4.工程设计使用年限，≥5年；5、受益脱贫人口满意度，≥90%。</t>
  </si>
  <si>
    <t>2023年新民水库至王家台村恒晨园区灌溉引水管网工程</t>
  </si>
  <si>
    <t>新民水库至王家台村灌溉引水管线铺设，新修160mmPE引水管线6.5公里</t>
  </si>
  <si>
    <t>1、新修PE引水管线里程，≥6.5公里，2、工程设计使用年限，≥5年；3、项目（工程）验收合格率，100%；4、受益脱贫人口数，≥527人；5、受益脱贫人口满意度，≥90%。</t>
  </si>
  <si>
    <t>2023年月河村蚕桑产业园区道路硬化项目</t>
  </si>
  <si>
    <t>小青年种养殖合作社道路硬化1.6公里、宽3.5米、厚18公分；民朋鑫产业园区道路硬化0.6公里、宽3.5米、厚18公分</t>
  </si>
  <si>
    <t>月河村</t>
  </si>
  <si>
    <t>1.产业道路硬化长，≥1.6公里2.项目（工程）验收合格率100%、3.受益脱贫人口数≥168人、4.项目完成及时100%、5.收益脱贫人口满意度≥91%。</t>
  </si>
  <si>
    <t>2023年梅子沟村至民兴村花椒产业园道路硬化项目</t>
  </si>
  <si>
    <t>修建梅子沟村2组至民兴村花椒产业园产业路硬化，长1.5公里，宽6米，厚18公分；浆砌石挡墙2000立方米</t>
  </si>
  <si>
    <t>1、新修道路硬化里程，≥1.5公里，2、项目（工程）验收合格率，100%；3、受益脱贫人口数，≥79人；4.工程设计使用年限，≥5年；5、受益脱贫人口满意度，≥92%。</t>
  </si>
  <si>
    <t>2023年夹河村堰塘加固、养殖项目</t>
  </si>
  <si>
    <t>清淤加固堰塘5口，发展水产养殖20亩</t>
  </si>
  <si>
    <t>夹河村</t>
  </si>
  <si>
    <t>1.灌溉堰塘清淤、加固数量，≥5口、2.项目（工程）验收合格率100%、3.受益脱贫人口数≥153人、4.项目完成及时100%、5.收益脱贫人口满意度≥91%。</t>
  </si>
  <si>
    <t>2023年唐岭村百基拉园区产业道路硬化项目</t>
  </si>
  <si>
    <t>唐岭村百基拉园区产业道路硬化，长0.5公里，宽3.5米，厚18公分</t>
  </si>
  <si>
    <t>唐岭村</t>
  </si>
  <si>
    <t>1、新修道路硬化里程，≥0.5公里，2、项目（工程）验收合格率，100%；3、受益脱贫人口数，≥80人；4.工程设计使用年限，≥5年；5、受益脱贫人口满意度，≥93%。</t>
  </si>
  <si>
    <t>2023年涧沟村4组至5组恒利产业园道路硬化项目</t>
  </si>
  <si>
    <t>涧沟村4组至5组产业道路硬化，长1.5公里，宽3.5米，厚18公分</t>
  </si>
  <si>
    <t>1、新修道路硬化里程，≥1.5公里，2、项目（工程）验收合格率，100%；3、受益脱贫人口数，≥120人；4.工程设计使用年限，≥5年；5、受益脱贫人口满意度，≥93%。</t>
  </si>
  <si>
    <t>2023年梁沟村日晟桑蚕产业园道路硬化项目</t>
  </si>
  <si>
    <t>梁沟村日晟桑蚕产业园道路硬化，长3.6公里，宽3.5米，厚18公分</t>
  </si>
  <si>
    <t>1、新修道路硬化里程，≥3.6公里，2、项目（工程）验收合格率，100%；3、受益脱贫人口数，≥180人；4.工程设计使用年限，≥5年；5、受益脱贫人口满意度，≥92%。</t>
  </si>
  <si>
    <t>2023年曾家湾村产业园区步道路建设项目</t>
  </si>
  <si>
    <t>曾家湾村砖厂路口至大梁顶产业道路硬化，长1.900公里，宽3.5米，厚18公分，涵洞6道</t>
  </si>
  <si>
    <t>1、新修硬化产业路里程，≥2.5公里，2、项目（工程）验收合格率，100%；3、受益建档立卡贫困人口数，≥59人；4.工程设计使用年限，≥5年；5、受益贫困人口满意度，≥90%。</t>
  </si>
  <si>
    <t>恒口示范区谢牌沟村2023年以工代赈示范项目</t>
  </si>
  <si>
    <t>新修园区硬化道路2公里，宽4.5米，厚18公分；堰塘维修改造5口；新修挡墙2000立方米；高效节水灌溉工程250亩；土地整治工程200亩（耕地提质改造）。</t>
  </si>
  <si>
    <t>谢牌沟村</t>
  </si>
  <si>
    <t>经发局</t>
  </si>
  <si>
    <t>杨亮</t>
  </si>
  <si>
    <t>产业园区提质增效，增加群众就业增收。</t>
  </si>
  <si>
    <t>项目合格率100%，受益脱贫人口数≧1200人，受益脱贫户及边缘户人口满意度≧90%</t>
  </si>
  <si>
    <t>恒口示范区三里社区2023年以工代赈示范项目</t>
  </si>
  <si>
    <t>改扩建堰塘一处2万立方米，修建坝砍50米，溢洪道110米；新建提水泵站2座，蓄水池1座共30立方米；修建大口井1口；铺设直径DN50PE抽水管道5公里，修建灌溉渠道5公里。</t>
  </si>
  <si>
    <t>三里社区</t>
  </si>
  <si>
    <t>项目合格率100%，受益脱贫人口数≧2000人，受益脱贫户及边缘户人口满意度≧90%</t>
  </si>
  <si>
    <t>恒口镇金玉村水渠修复工程</t>
  </si>
  <si>
    <t>金玉1-3组修复灌溉水渠1.3公里40*40</t>
  </si>
  <si>
    <t>保障基本农田灌溉</t>
  </si>
  <si>
    <t>修复灌溉水渠≧1.3公里项目（工程）验收合格率≧100%受益脱贫户及边缘户人口数≧200，受益脱贫户及边缘户人口满意,≧90%</t>
  </si>
  <si>
    <t>恒口镇付家营村沟渠修复工程</t>
  </si>
  <si>
    <t>付家营村沟渠治理，长400米，深1.5米，宽1.2米</t>
  </si>
  <si>
    <t>付家营</t>
  </si>
  <si>
    <t>保障社区群众安全，基本农田灌溉</t>
  </si>
  <si>
    <t>新建沟渠长≧400米，项目（工程）验收合格率≧100%。受益脱贫户及边缘户人口数≧300人，受益脱贫户及边缘户人口满意度≧90%</t>
  </si>
  <si>
    <t>2023年月坝村月亮湾产业园牧草种植园区基础设施项目</t>
  </si>
  <si>
    <t>牧草种植区规模300亩，建设内容：排洪渠3条1500米，园区修建产业路400米，新建水窖2口，配套管网1000米。</t>
  </si>
  <si>
    <t>党群局</t>
  </si>
  <si>
    <t>李成刚</t>
  </si>
  <si>
    <t>带动脱贫人口25户、53人</t>
  </si>
  <si>
    <t>★★★牧草种植≥300亩；新修排排洪渠≥1500米，园区产业路≥400米，新建水窖≥2口，管网≥1000米。★★★受益脱贫人口数≥53人；工程设计使用年限≥10年；受益脱贫人口满意度≥91%</t>
  </si>
  <si>
    <t>2023年联红村禹家湾绿色农业观光示范园区项目（休闲农业与乡村旅游）</t>
  </si>
  <si>
    <t>绿色观光农业示范园区项目集果蔬采摘、荷塘立体水产养殖、观光、生态休闲等为一体的观光农业示范园区。一期建设内容：1、果蔬大棚30亩；2、荷塘立体水产养殖40亩；3、园区道路1000米、人行步道2千米。4，园区供水设施等</t>
  </si>
  <si>
    <t>带动脱贫人口36户、103人</t>
  </si>
  <si>
    <t>★★★1、果蔬大棚≥30亩；2、荷塘立体水产养殖≥40亩；3、园区道路≥1000米、人行步道≥2千米。★★★项目（工程）验收合格率100%；★★★受益脱贫人口数≥103人；工程设计使用年限≥10年；受益脱贫人口满意度≥91%</t>
  </si>
  <si>
    <t>2023年外出务工交通补贴</t>
  </si>
  <si>
    <t>对3814户脱贫户及边缘户外出务工交通补贴</t>
  </si>
  <si>
    <t>96个村（社区）</t>
  </si>
  <si>
    <t>创业就业办公室</t>
  </si>
  <si>
    <t>李伟</t>
  </si>
  <si>
    <t>鼓励脱贫劳动力外出就业，增加户内人员收入。</t>
  </si>
  <si>
    <t>资金在规定时间内下达率100%；补贴资金在规定时间内支付到位率100%；★脱贫劳动力就业人数≥6346人；零就业家庭帮扶率85%；受益脱贫人口数，≥6346人；★受益脱贫人口满意度91%；</t>
  </si>
  <si>
    <t>2023年毛绒玩具家庭工坊补助项目</t>
  </si>
  <si>
    <t>对辖区100家毛绒玩具家庭工坊吸纳脱贫劳动力进行补贴</t>
  </si>
  <si>
    <t>支持辖区毛绒玩具产业发展，鼓励辖区群众就近就地就业。</t>
  </si>
  <si>
    <t>资金在规定时间内下达率100%；补贴资金在规定时间内支付到位率100%；★脱贫劳动力就业人数≥300人；零就业家庭帮扶率85%；受益脱贫人口数，≥300人；★受益脱贫人口满意度91%；</t>
  </si>
  <si>
    <t>2023年帮扶车间一次性就业补助项目</t>
  </si>
  <si>
    <t>对已认定的就业帮扶车间吸纳脱贫劳动力稳定就业6个月以上的进行每人2000元的就业补贴。</t>
  </si>
  <si>
    <t>资金在规定时间内下达率100%；补贴资金在规定时间内支付到位率100%；★脱贫劳动力就业人数≥100人；零就业家庭帮扶率85%；受益脱贫人口数，≥988人；★受益脱贫人口满意度91%；</t>
  </si>
  <si>
    <t>2023年雷河社区“六小工程”菜园建设项目</t>
  </si>
  <si>
    <t>流转土地35亩进行平整、划分地块、达到小菜园种植要求，修建菜园道路、灌溉管网、用电等配套设施</t>
  </si>
  <si>
    <t>合理利用闲置土地，增加异地搬迁户收入</t>
  </si>
  <si>
    <t>1.新建易地搬迁小菜园，≥35亩、2.项目（工程）验收合格率100%、3.受益脱贫人口数≥73人、4.项目完成及时100%、5.收益脱贫人口满意度91%。</t>
  </si>
  <si>
    <t>2023年格林搬迁社区A区至C区道路硬化项目</t>
  </si>
  <si>
    <t>格林社区A区至C区道路硬化，长1公里，宽4.5米，厚18公分；道路安全防护建设</t>
  </si>
  <si>
    <t>格林社区</t>
  </si>
  <si>
    <t>改善搬迁群众生产生活条件，提升搬迁群众生活安全性</t>
  </si>
  <si>
    <t>1.搬迁社区道路硬化里程，≥1公里、2.项目（工程）验收合格率100%、3.受益脱贫人口数≥535人、4.项目完成及时100%、5.收益脱贫人口满意度91%。</t>
  </si>
  <si>
    <t>恒口镇李家坝社区易地搬迁社区灾害恢复重建工程</t>
  </si>
  <si>
    <t>李家坝社区重建围墙110米，排洪渠70米重建石坎300方。</t>
  </si>
  <si>
    <t>李家坝社区</t>
  </si>
  <si>
    <t>保障社区群众安全</t>
  </si>
  <si>
    <t>李家坝社区重建围墙≥110米，排洪渠≥70米，重建石坎≥300方。项目合格率100%，受益脱贫人口数≥1200人，受益脱贫户及边缘户人口满意度≥90%</t>
  </si>
  <si>
    <t>2023年滨水宜居“六小工程”菜园建设项目</t>
  </si>
  <si>
    <t>流转土地20亩进行平整、划分地块、达到小菜园种植要求，修建菜园道路、灌溉管网、用电等配套设施</t>
  </si>
  <si>
    <t>滨水宜居</t>
  </si>
  <si>
    <t>1.新建易地搬迁小菜园，≥20亩、2.项目（工程）验收合格率100%、3.受益脱贫人口数≥480人、4.项目完成及时100%、5.收益脱贫人口满意度≥91%。</t>
  </si>
  <si>
    <t>2023年治安联防员、易地搬迁社区公益岗位</t>
  </si>
  <si>
    <t>治安联防员、易地搬迁社区公益岗位</t>
  </si>
  <si>
    <t>27个易地搬迁（社区）</t>
  </si>
  <si>
    <t>创业就业办</t>
  </si>
  <si>
    <t>促进辖区建档立卡户、“三无人员”增收。</t>
  </si>
  <si>
    <t>★享受公益性岗位补贴人数≥306人；★公益性岗位补贴发放准确率≥100%；★受益脱贫人口满意度≥90%；公共就业服务满意度≥90%；</t>
  </si>
  <si>
    <t>2023年“雨露计划”补助</t>
  </si>
  <si>
    <t>扶持脱贫户700名中高职子女上学补助，每名学生每年资助3000元</t>
  </si>
  <si>
    <t>96个村</t>
  </si>
  <si>
    <t>资助家庭贫困学生上学</t>
  </si>
  <si>
    <t>1.★★★资助脱贫户子女人数，≥700人；2.★★★脱贫户子女生均资助标准，3000元/学年；3.资助经费及时发放率，100%；4.★★★受助学生满意度，≥90%；</t>
  </si>
  <si>
    <t>2023年义务教育阶段区内就读学生教育资助</t>
  </si>
  <si>
    <t>资助4191名贫困学生上学补助</t>
  </si>
  <si>
    <t>教体局</t>
  </si>
  <si>
    <t>刘敏</t>
  </si>
  <si>
    <t>1.★★★资助义务教育阶段脱贫户子女人数上学，≥4100人；2.资助经费及时发放率，100%；3.★★★受助学生满意度，≥90%；</t>
  </si>
  <si>
    <t>2023年脱贫户参加城乡居民基本医疗保险补助项目</t>
  </si>
  <si>
    <t>对26884人脱贫户合疗补助</t>
  </si>
  <si>
    <t>卫健局</t>
  </si>
  <si>
    <t>鲁信洲</t>
  </si>
  <si>
    <t>对贫困户合疗补助</t>
  </si>
  <si>
    <t>1.★★★资助脱贫人口参加基本医疗保险人数，≥26884人；2.★★★受益脱贫人口数，≥26884人；3.★★★受益脱贫人口满意度，≥91</t>
  </si>
  <si>
    <t>2023年扶贫小额信贷贷款贴息</t>
  </si>
  <si>
    <t>为669户2887万元小额贷款进行贴息</t>
  </si>
  <si>
    <t>为贫困户产业发展提供金融服务</t>
  </si>
  <si>
    <t>1.★★★脱贫户贷款申请满足率，≥85%；2.★★★脱贫户获得贷款金额，≥8126万元；3.★★★扶贫小额贷款还款率，≥80%；4.★★★受益脱贫户数，≥1621户；5.★受益脱贫户满意度，≥100%</t>
  </si>
  <si>
    <t>2023年产业园区贷款贴息项目</t>
  </si>
  <si>
    <t>产业园区贷款贴息</t>
  </si>
  <si>
    <t>为产业园区发展提供金融服务</t>
  </si>
  <si>
    <t>支持产业园区贷款贴息个数≥5个；贴息产业园区每个平均增收≥3万元；★★★受益脱贫户数，≥750户；★受益脱贫户满意度，≥90%</t>
  </si>
  <si>
    <t>2023年互助资金协会占用费补贴</t>
  </si>
  <si>
    <t>为扶贫互助协会脱贫户贷款，收取占用费进行补贴</t>
  </si>
  <si>
    <t>26个村</t>
  </si>
  <si>
    <t>1.★★★脱贫户贷款申请满足率，≥95%；2.★★★脱贫户获得贷款金额，≥482.5万元；3.★★★扶贫互助协会还款率，≥98%；4.★★★受益脱贫户数，≥642户；5.★受益脱贫户满意度，≥92%</t>
  </si>
  <si>
    <t>1</t>
  </si>
  <si>
    <t>2023年通户路、院坝硬化、圈舍改造补助项目</t>
  </si>
  <si>
    <t>对90个村通户路硬化34公里、院坝硬化3000平方米、圈舍改造100个</t>
  </si>
  <si>
    <t>改善生产生活条件，提高农户居住条件</t>
  </si>
  <si>
    <t>入户路里程，≥34公里,院坝硬化，≥3000平方米，圈舍改造，≥100个，★★★项目（工程）验收合格率100%,当年开工率100%,当年完成率100%,★★★受益脱贫人口数≥1200人,★★★受益脱贫人口满意度≥100%.</t>
  </si>
  <si>
    <t>2023年恒口示范区鱼姐村安全饮水巩固提升项目</t>
  </si>
  <si>
    <t>修建拦水坝1处，50立方米水窖1个，饮水管道5公里</t>
  </si>
  <si>
    <t>鱼姐村</t>
  </si>
  <si>
    <t>社会事务管理局</t>
  </si>
  <si>
    <t>韩荣波</t>
  </si>
  <si>
    <t>改善群众生活条件</t>
  </si>
  <si>
    <t>★★★安全饮水巩固提升村个数≥1个；★★★项目（工程）验收合格率100%；★★★受益脱贫人口数≥708人；工程设计使用年限≥5年；受益脱贫人口满意度≥91%</t>
  </si>
  <si>
    <t>2023年恒口示范区安子沟村饮水工程改造项目</t>
  </si>
  <si>
    <t>水源提升改造1处，新修机抽备用井1处，更换管网2公里</t>
  </si>
  <si>
    <t>★★★安全饮水巩固提升村个数≥1个；★★★项目（工程）验收合格率100%；★★★受益脱贫人口数≥92人；工程设计使用年限≥5年；受益脱贫人口满意度≥91%</t>
  </si>
  <si>
    <t>2023年恒口示范区南月村安全饮水巩固提升项目</t>
  </si>
  <si>
    <t>民宿群居区新建50立方米蓄水池2座，过滤池2座，饮水管道铺设2公里。</t>
  </si>
  <si>
    <t>★★★安全饮水巩固提升村个数≥1个；★★★项目（工程）验收合格率100%；★★★受益脱贫人口数≥320人；工程设计使用年限≥5年；受益脱贫人口满意度≥93%</t>
  </si>
  <si>
    <t>2023恒口示范区年龙泉村安全饮水提升改造项目</t>
  </si>
  <si>
    <t>更换管道10公里。</t>
  </si>
  <si>
    <t>★★★安全饮水巩固提升村个数≥1个；★★★项目（工程）验收合格率100%；★★★受益脱贫人口数≥122人；工程设计使用年限≥5年；受益脱贫人口满意度≥94%</t>
  </si>
  <si>
    <t>2023年恒口示范区联合村安全饮水巩固提升项目</t>
  </si>
  <si>
    <t>新建2处水源大口井，2座蓄水池，2座消毒房，配备2套消毒设备，铺设管道15公里。</t>
  </si>
  <si>
    <t>★★★安全饮水巩固提升村个数≥1个；★★★项目（工程）验收合格率100%；★★★受益脱贫人口数≥85人；工程设计使用年限≥5年；受益脱贫人口满意度≥95%</t>
  </si>
  <si>
    <t>2023年恒口示范区长行村安全饮水巩固提升项目</t>
  </si>
  <si>
    <t>新建取水枢纽1处，蓄水池1座，更换管道800米</t>
  </si>
  <si>
    <t>长行村</t>
  </si>
  <si>
    <t>★★★安全饮水巩固提升村个数≥1个；★★★项目（工程）验收合格率100%；★★★受益脱贫人口数≥20人；工程设计使用年限≥5年；受益脱贫人口满意度≥96%</t>
  </si>
  <si>
    <t>2023年农村居民最低生活保障</t>
  </si>
  <si>
    <t>保障农村低保对象人数</t>
  </si>
  <si>
    <t>张小勇</t>
  </si>
  <si>
    <t>保障苦难群众基本生活</t>
  </si>
  <si>
    <t>农村低保对象人数≥6863人；农村低保标准≥4380元/年/人；补助资金及时发放率≥100%；经申请符合农村低保对象保障率≥100%；农村低保对象生活水平稳步提高；服务对象满意度≥90%</t>
  </si>
  <si>
    <t>2023年特困人员救助供养</t>
  </si>
  <si>
    <t>保障特困人员救助供养</t>
  </si>
  <si>
    <t>特困供养人数≥1072人；农村特困供养人员基本生活标准≥6300元/年/人；农村特困供养人员资金发放率≥100%；经申请符合村特困供养人员保障率≥100%；困难群众生活水平稳步提高；服务对象满意度≥90%</t>
  </si>
  <si>
    <t>2023年接受留守关爱服务</t>
  </si>
  <si>
    <t>保障留守关爱服务</t>
  </si>
  <si>
    <t>接受留守关爱儿童人数≥65人；接受留守关爱儿童资金发放率≥100%；经申请符合接受留守关爱儿童保障率≥100%；接受留守关爱儿童生活水平有所提升不低于上年；服务对象满意度≥90%</t>
  </si>
  <si>
    <t>2023年接受临时救助</t>
  </si>
  <si>
    <t>保障申请临时救助人员</t>
  </si>
  <si>
    <t>临时救助人数≥2973人；接受临时救助人资金发放率≥100%；经申请符合临时救助人员保障率≥100%；服务对象满意度≥90%</t>
  </si>
  <si>
    <t>2023年余岭村通村、通组道路建设项目</t>
  </si>
  <si>
    <t>新建二组张家院子道路硬化50米、宽3.5米、厚0.18米；四组竹园至316国道砌筑浆砌石坎110米，四组老水井至316国道路面硬320米、宽3.5米、厚0.18米，安装防护栏50米；八组李家院子道路硬化200米、宽3.5米、厚0.18米；十组马贵邮门口至九组十字路口道路硬化370米、宽3.5米、厚0.18米，加装护栏350米；十一组龚家河道路硬化180米、宽3.5米、厚0.18米。</t>
  </si>
  <si>
    <t>1.新修通村组道路硬化长，≥1.23公里、2.项目（工程）验收合格率100%、3.受益脱贫人口数100人、4.项目完成及时100%、5.收益脱贫人口满意度91%。</t>
  </si>
  <si>
    <t>恒口示范区高俭村硬化道路、雷河社区小菜园建设2023年中央财政以工代赈项目</t>
  </si>
  <si>
    <t>高俭村硬化道路全长0.8公里，宽3.5米，厚0.18米；涵管5处共20延长米；铺设砼DN400雨水管800米，检查井20口。雷河社区新建社区小菜园一处总用地30亩，其中修建人行道800米，宽0.8米；蓄水池7座共70立方米，铺设DN50PE引水管1000米。</t>
  </si>
  <si>
    <t>高俭村、雷河社区</t>
  </si>
  <si>
    <t>方便群众出行</t>
  </si>
  <si>
    <t>验收合格率≧100%，益脱贫户及边缘户人口数≧10，受益脱贫户及边缘户人口满意,≧90%</t>
  </si>
  <si>
    <t>恒口示范区清泉村道路、堰塘维修2023年中央财政以工代赈项目</t>
  </si>
  <si>
    <t>硬化产业路1.5公里，宽3.5米，厚0.18米，修建涵管4处共12延长米；修建边沟1.5公里；修建浆砌石坎1处，共225立方米，修建堰塘2口。</t>
  </si>
  <si>
    <t>清泉村</t>
  </si>
  <si>
    <t>验收合格率≧100%，益脱贫户及边缘户人口数≧500人，受益脱贫户及边缘户人口满意,≧90%</t>
  </si>
  <si>
    <t>恒口镇干田村新修路基工程</t>
  </si>
  <si>
    <t>干田村2组新修路基1公里,宽3.5米及沟渠。</t>
  </si>
  <si>
    <t>新修路基≧1公里，项目（工程）验收合格率≧100%，受益脱贫户及边缘户人口数≧100人，受益脱贫户及边缘户人口满意,≧90%</t>
  </si>
  <si>
    <t>恒口镇邹家沟村便民桥及道路工程</t>
  </si>
  <si>
    <t>邹家沟村5组新建交通桥一座4米宽，长10米，及连接道路长30米，宽3.5米，厚0.18米</t>
  </si>
  <si>
    <t>完成长10米交通桥≧1座，项目（工程）验收合格率≧100%。受益脱贫户及边缘户人口数≧200人，受益脱贫户及边缘户人口满意度≧90%</t>
  </si>
  <si>
    <t>恒口镇东红社区道路修复及管道修复工程</t>
  </si>
  <si>
    <t>东红社区管道修复1公里、道路修复800米。</t>
  </si>
  <si>
    <t>东红社区</t>
  </si>
  <si>
    <t>方便群众出行及提升社区人居环境</t>
  </si>
  <si>
    <t>项目（工程）验收合格率≧100%。受益脱贫户及边缘户人口数≧55人，受益脱贫户及边缘户人口满意度≧90%</t>
  </si>
  <si>
    <t>2023年夹河村水毁道路修复项目</t>
  </si>
  <si>
    <t>浆砌石380立方米，断板处理500米</t>
  </si>
  <si>
    <t>方便村民及车辆出行，改善群众生产生活条件</t>
  </si>
  <si>
    <t>1.水毁道路修复≥500米、2.修复浆砌石≥380立方米、3.项目（工程）验收合格率100%、4.受益脱贫人口数109人、5.收益脱贫人口满意度91%。</t>
  </si>
  <si>
    <t>2023年袁庄村5、6组道路改扩建项目</t>
  </si>
  <si>
    <t>将五组张良贵门前至彭家老院子水泥路扩宽至4.5米，其中砌筑浆砌石坎150米，安装防护栏100米。袁庄小学至六组连荣华门前水泥路外坎加固150米，补修路面600米，安装防护栏200米。</t>
  </si>
  <si>
    <t>1.新修通村组道路硬化长，≥1.5公里、2.项目（工程）验收合格率100%、3.受益脱贫人口数100人、4.项目完成及时100%、5.收益脱贫人口满意度91%。</t>
  </si>
  <si>
    <t>2023年恒口示范区人居环境综合整治项目</t>
  </si>
  <si>
    <t>对90个村土木、砖木结构住房提升改造、厨房厕所改造、通户路硬化等综合提升整治；对享受过“十二五”搬迁政策的户最高补助1万元，对未享受任何政策户最高补助2.65万元，入户路最长补助100米最高补助4万元；打造农户庭院经济500户</t>
  </si>
  <si>
    <t>解决贫困户148户329人住房安全问题</t>
  </si>
  <si>
    <t>★★★农户房屋改造提升数量≥500户,★★★项目（工程）验收合格率100%，当年开工率100%,当年完成率100%,★★★受益脱贫人口数≥1200人,★★★受益脱贫人口满意度≥100%.</t>
  </si>
  <si>
    <t>2023年水利村旅游配套设施建设项目</t>
  </si>
  <si>
    <t>新建公厕1处（50平方米），村主干道绿化，打造农户庭院经济100户</t>
  </si>
  <si>
    <t>新修公厕，为村旅游发展提供方便</t>
  </si>
  <si>
    <t>1.新建公厕，≥1处、2.项目（工程）验收合格率100%、3.受益脱贫人口数50人、4.项目完成及时100%、5.收益脱贫人口满意度91%。</t>
  </si>
  <si>
    <t>2023年南月村旅游配套设施建设项目</t>
  </si>
  <si>
    <t>新建公厕5处（含化粪池)。六组柯家梁、六组染坊（龙潭）、九组明月寺、李家沟、明月寺贡茶厂各1处。</t>
  </si>
  <si>
    <t>1.新建公厕，≥5处、2.项目（工程）验收合格率100%、3.受益脱贫人口数，≥1584人、4.项目完成及时100%、5.收益脱贫人口满意度91%。</t>
  </si>
  <si>
    <t>2023年袁庄村村容村貌提升项目</t>
  </si>
  <si>
    <t>对村内人口集中区域每50米安装1盏路灯，共计100盏；主干道绿化1公里；人口集中区公共部位环境整治</t>
  </si>
  <si>
    <t>村庄美化亮化，改善人居环境</t>
  </si>
  <si>
    <t>1.美化亮化村庄个数，≥1个、2.项目（工程）验收合格率100%、3.受益脱贫人口数，≥140人、4.项目完成及时100%、5.收益脱贫人口满意度91%。</t>
  </si>
  <si>
    <t>2023年棋盘村村容村貌提升项目</t>
  </si>
  <si>
    <t>对村内人口集中区域每50米安装1盏路灯，共计80盏；主干道绿化1.2公里；人口集中区公共部位环境整治</t>
  </si>
  <si>
    <t>2023年南月村村容村貌提升项目</t>
  </si>
  <si>
    <t>对村内人口集中区域每50米安装1盏路灯，共计95盏；主干道绿化0.9公里；人口集中区公共部位环境整治；乡村旅游引导体系建设</t>
  </si>
  <si>
    <t>2023年余岭村村容村貌提升项目</t>
  </si>
  <si>
    <t>对村内人口集中区域每50米安装1盏路灯，共计100盏；主干道绿化0.6公里；人口集中区公共部位环境整治</t>
  </si>
  <si>
    <t>2023年联红村村容村貌提升项目</t>
  </si>
  <si>
    <t>对村内人口集中区域每50米安装1盏路灯，共计65盏；主干道绿化1.5公里；人口集中区公共部位环境整治</t>
  </si>
  <si>
    <t>2023年老湾村村容村貌提升项目</t>
  </si>
  <si>
    <t>对村内人口集中区域每50米安装1盏路灯，共计85盏；主干道绿化1公里；人口集中区公共部位环境整治</t>
  </si>
  <si>
    <t>2023年鲁家村村容村貌提升项目</t>
  </si>
  <si>
    <t>对村内人口集中区域每50米安装1盏路灯，共计80盏；主干道绿化1.2公里；人口集中区公共部位环境整治；乡村旅游引导体系建设</t>
  </si>
  <si>
    <t>2023年夹河村村容村貌提升项目</t>
  </si>
  <si>
    <t>对村内人口集中区域每50米安装1盏路灯，共计90盏；主干道绿化0.9公里；人口集中区公共部位环境整治</t>
  </si>
  <si>
    <t>2023年“溪映明月、南山云见”片区乡村振兴规划编制项目</t>
  </si>
  <si>
    <t>袁庄村、棋盘村、南月村、余岭村乡村振兴2022-2035年规划编制</t>
  </si>
  <si>
    <t>袁庄村、棋盘村、南月村、余岭村</t>
  </si>
  <si>
    <t>乡村振兴规划编制，为后期乡村振兴实施做好前期准备</t>
  </si>
  <si>
    <t>1.乡村振兴规划村，≥1个、2.受益脱贫人口数≥100人、3.项目完成及时100%、4.收益脱贫人口满意度≥91%。</t>
  </si>
  <si>
    <t>2023年“民俗风情，运动休闲”片区乡村振兴规划编制项目</t>
  </si>
  <si>
    <t>联红村、月坝村乡村振兴2022-2035年规划编制</t>
  </si>
  <si>
    <t>联红村、月坝村</t>
  </si>
  <si>
    <t>2023年“田园慢游，雨帽听泉”片区乡村振兴规划编制项目</t>
  </si>
  <si>
    <t>双椿村、王家台村、龙泉村、老湾村乡村振兴2022-2035年规划编制</t>
  </si>
  <si>
    <t>双椿村、王家台村、龙泉村、老湾村</t>
  </si>
  <si>
    <t>2023年“岭南竹海，绿林康养”片区乡村振兴规划编制项目</t>
  </si>
  <si>
    <t>唐家湾村、三合村、长行村乡村振兴2022-2035年规划编制</t>
  </si>
  <si>
    <t>唐家湾村、三合村、长行村</t>
  </si>
  <si>
    <t>2023年“西部秦淮、陕南院子” 片区乡村振兴规划编制项目</t>
  </si>
  <si>
    <t>鲁家村、三村村乡村振兴2022-2035年规划编制</t>
  </si>
  <si>
    <t>鲁家村、三村村</t>
  </si>
  <si>
    <t>2023年“椒香谷”片区乡村振兴规划编制项目</t>
  </si>
  <si>
    <t>梅子沟村、民兴村、姜沟村、谢牌沟村乡村振兴2022-2035年规划编制</t>
  </si>
  <si>
    <t>梅子沟村、民兴村、姜沟村、谢牌沟村</t>
  </si>
  <si>
    <r>
      <rPr>
        <sz val="18"/>
        <rFont val="仿宋"/>
        <charset val="134"/>
      </rPr>
      <t>4.</t>
    </r>
    <r>
      <rPr>
        <sz val="18"/>
        <rFont val="宋体"/>
        <charset val="134"/>
      </rPr>
      <t>村级文化活动广场</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</si>
</sst>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theme="1"/>
      <name val="等线"/>
      <charset val="134"/>
      <scheme val="minor"/>
    </font>
    <font>
      <sz val="12"/>
      <name val="黑体"/>
      <charset val="134"/>
    </font>
    <font>
      <sz val="12"/>
      <name val="仿宋"/>
      <charset val="134"/>
    </font>
    <font>
      <sz val="12"/>
      <name val="Arial"/>
      <charset val="134"/>
    </font>
    <font>
      <sz val="18"/>
      <name val="方正小标宋简体"/>
      <charset val="134"/>
    </font>
    <font>
      <sz val="18"/>
      <name val="黑体"/>
      <charset val="134"/>
    </font>
    <font>
      <sz val="18"/>
      <name val="仿宋"/>
      <charset val="134"/>
    </font>
    <font>
      <b/>
      <sz val="18"/>
      <name val="仿宋"/>
      <charset val="134"/>
    </font>
    <font>
      <sz val="18"/>
      <name val="宋体"/>
      <charset val="134"/>
    </font>
    <font>
      <sz val="18"/>
      <name val="Arial"/>
      <charset val="134"/>
    </font>
    <font>
      <sz val="12"/>
      <name val="仿宋_GB2312"/>
      <charset val="134"/>
    </font>
    <font>
      <sz val="12"/>
      <color theme="1"/>
      <name val="黑体"/>
      <charset val="134"/>
    </font>
    <font>
      <sz val="10"/>
      <color theme="1"/>
      <name val="黑体"/>
      <charset val="134"/>
    </font>
    <font>
      <b/>
      <sz val="11"/>
      <color theme="1"/>
      <name val="等线"/>
      <charset val="134"/>
      <scheme val="minor"/>
    </font>
    <font>
      <sz val="18"/>
      <color theme="1"/>
      <name val="方正小标宋简体"/>
      <charset val="134"/>
    </font>
    <font>
      <sz val="20"/>
      <color theme="1"/>
      <name val="方正小标宋简体"/>
      <charset val="134"/>
    </font>
    <font>
      <sz val="10"/>
      <color theme="1"/>
      <name val="仿宋"/>
      <charset val="134"/>
    </font>
    <font>
      <b/>
      <sz val="10"/>
      <name val="仿宋"/>
      <charset val="134"/>
    </font>
    <font>
      <b/>
      <sz val="10"/>
      <color theme="1"/>
      <name val="仿宋"/>
      <charset val="134"/>
    </font>
    <font>
      <sz val="10"/>
      <name val="仿宋"/>
      <charset val="134"/>
    </font>
    <font>
      <sz val="10"/>
      <color indexed="8"/>
      <name val="仿宋"/>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2"/>
      <name val="宋体"/>
      <charset val="134"/>
    </font>
    <font>
      <u/>
      <sz val="18"/>
      <name val="方正小标宋简体"/>
      <charset val="134"/>
    </font>
    <font>
      <u/>
      <sz val="18"/>
      <color theme="1"/>
      <name val="方正小标宋简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1" fillId="2" borderId="0" applyNumberFormat="0" applyBorder="0" applyAlignment="0" applyProtection="0">
      <alignment vertical="center"/>
    </xf>
    <xf numFmtId="0" fontId="22"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4" borderId="0" applyNumberFormat="0" applyBorder="0" applyAlignment="0" applyProtection="0">
      <alignment vertical="center"/>
    </xf>
    <xf numFmtId="0" fontId="23" fillId="5" borderId="0" applyNumberFormat="0" applyBorder="0" applyAlignment="0" applyProtection="0">
      <alignment vertical="center"/>
    </xf>
    <xf numFmtId="43" fontId="0" fillId="0" borderId="0" applyFont="0" applyFill="0" applyBorder="0" applyAlignment="0" applyProtection="0">
      <alignment vertical="center"/>
    </xf>
    <xf numFmtId="0" fontId="24" fillId="6"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7" borderId="9" applyNumberFormat="0" applyFont="0" applyAlignment="0" applyProtection="0">
      <alignment vertical="center"/>
    </xf>
    <xf numFmtId="0" fontId="24" fillId="8"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0" applyNumberFormat="0" applyFill="0" applyAlignment="0" applyProtection="0">
      <alignment vertical="center"/>
    </xf>
    <xf numFmtId="0" fontId="32" fillId="0" borderId="10" applyNumberFormat="0" applyFill="0" applyAlignment="0" applyProtection="0">
      <alignment vertical="center"/>
    </xf>
    <xf numFmtId="0" fontId="24" fillId="9" borderId="0" applyNumberFormat="0" applyBorder="0" applyAlignment="0" applyProtection="0">
      <alignment vertical="center"/>
    </xf>
    <xf numFmtId="0" fontId="27" fillId="0" borderId="11" applyNumberFormat="0" applyFill="0" applyAlignment="0" applyProtection="0">
      <alignment vertical="center"/>
    </xf>
    <xf numFmtId="0" fontId="24" fillId="10" borderId="0" applyNumberFormat="0" applyBorder="0" applyAlignment="0" applyProtection="0">
      <alignment vertical="center"/>
    </xf>
    <xf numFmtId="0" fontId="33" fillId="11" borderId="12" applyNumberFormat="0" applyAlignment="0" applyProtection="0">
      <alignment vertical="center"/>
    </xf>
    <xf numFmtId="0" fontId="34" fillId="11" borderId="8" applyNumberFormat="0" applyAlignment="0" applyProtection="0">
      <alignment vertical="center"/>
    </xf>
    <xf numFmtId="0" fontId="35" fillId="12" borderId="13" applyNumberFormat="0" applyAlignment="0" applyProtection="0">
      <alignment vertical="center"/>
    </xf>
    <xf numFmtId="0" fontId="21" fillId="13" borderId="0" applyNumberFormat="0" applyBorder="0" applyAlignment="0" applyProtection="0">
      <alignment vertical="center"/>
    </xf>
    <xf numFmtId="0" fontId="24" fillId="14" borderId="0" applyNumberFormat="0" applyBorder="0" applyAlignment="0" applyProtection="0">
      <alignment vertical="center"/>
    </xf>
    <xf numFmtId="0" fontId="36" fillId="0" borderId="14" applyNumberFormat="0" applyFill="0" applyAlignment="0" applyProtection="0">
      <alignment vertical="center"/>
    </xf>
    <xf numFmtId="0" fontId="37" fillId="0" borderId="15" applyNumberFormat="0" applyFill="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21" fillId="17" borderId="0" applyNumberFormat="0" applyBorder="0" applyAlignment="0" applyProtection="0">
      <alignment vertical="center"/>
    </xf>
    <xf numFmtId="0" fontId="24"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4" fillId="27" borderId="0" applyNumberFormat="0" applyBorder="0" applyAlignment="0" applyProtection="0">
      <alignment vertical="center"/>
    </xf>
    <xf numFmtId="0" fontId="21"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1" fillId="31" borderId="0" applyNumberFormat="0" applyBorder="0" applyAlignment="0" applyProtection="0">
      <alignment vertical="center"/>
    </xf>
    <xf numFmtId="0" fontId="24" fillId="32" borderId="0" applyNumberFormat="0" applyBorder="0" applyAlignment="0" applyProtection="0">
      <alignment vertical="center"/>
    </xf>
    <xf numFmtId="0" fontId="40" fillId="0" borderId="0"/>
  </cellStyleXfs>
  <cellXfs count="54">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49" fontId="3" fillId="0" borderId="0" xfId="0" applyNumberFormat="1" applyFont="1" applyFill="1" applyAlignment="1">
      <alignment horizontal="center" vertical="center" wrapText="1"/>
    </xf>
    <xf numFmtId="0" fontId="4" fillId="0" borderId="0" xfId="0" applyFont="1" applyFill="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9" fillId="0" borderId="0" xfId="0" applyFont="1" applyFill="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11" fillId="0" borderId="0" xfId="0" applyFont="1" applyFill="1">
      <alignment vertical="center"/>
    </xf>
    <xf numFmtId="0" fontId="12" fillId="0" borderId="0" xfId="0" applyFont="1" applyFill="1">
      <alignment vertical="center"/>
    </xf>
    <xf numFmtId="0" fontId="13" fillId="0" borderId="0" xfId="0" applyFont="1" applyFill="1">
      <alignment vertical="center"/>
    </xf>
    <xf numFmtId="0" fontId="0" fillId="0" borderId="0" xfId="0" applyFont="1" applyFill="1">
      <alignment vertical="center"/>
    </xf>
    <xf numFmtId="0" fontId="0" fillId="0" borderId="0" xfId="0" applyFont="1" applyFill="1" applyAlignment="1">
      <alignment horizontal="center" vertical="center"/>
    </xf>
    <xf numFmtId="0" fontId="0" fillId="0" borderId="0" xfId="0" applyFill="1">
      <alignment vertical="center"/>
    </xf>
    <xf numFmtId="0" fontId="14" fillId="0" borderId="0" xfId="0" applyFont="1" applyFill="1" applyAlignment="1">
      <alignment horizontal="center" vertical="center"/>
    </xf>
    <xf numFmtId="0" fontId="15" fillId="0" borderId="0" xfId="0" applyFont="1" applyFill="1" applyAlignment="1">
      <alignment horizontal="center" vertical="center"/>
    </xf>
    <xf numFmtId="0" fontId="11" fillId="0" borderId="0" xfId="0" applyFont="1" applyFill="1" applyBorder="1" applyAlignment="1">
      <alignment horizontal="left" vertical="center"/>
    </xf>
    <xf numFmtId="0" fontId="11" fillId="0" borderId="2"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4" xfId="0" applyFont="1" applyFill="1" applyBorder="1" applyAlignment="1">
      <alignment horizontal="center" vertical="center"/>
    </xf>
    <xf numFmtId="0" fontId="12" fillId="0" borderId="1" xfId="0" applyFont="1" applyFill="1" applyBorder="1">
      <alignment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xf>
    <xf numFmtId="0" fontId="17" fillId="0" borderId="1" xfId="0" applyFont="1" applyFill="1" applyBorder="1" applyAlignment="1">
      <alignment horizontal="left" vertical="center"/>
    </xf>
    <xf numFmtId="49" fontId="19" fillId="0" borderId="1" xfId="0" applyNumberFormat="1" applyFont="1" applyFill="1" applyBorder="1" applyAlignment="1">
      <alignment horizontal="left" vertical="center" wrapText="1"/>
    </xf>
    <xf numFmtId="0" fontId="19" fillId="0" borderId="1" xfId="0" applyFont="1" applyFill="1" applyBorder="1" applyAlignment="1">
      <alignment horizontal="left" vertical="center" wrapText="1"/>
    </xf>
    <xf numFmtId="49" fontId="19" fillId="0" borderId="1" xfId="0" applyNumberFormat="1" applyFont="1" applyFill="1" applyBorder="1" applyAlignment="1">
      <alignment horizontal="left" vertical="center"/>
    </xf>
    <xf numFmtId="49" fontId="20" fillId="0" borderId="1" xfId="0" applyNumberFormat="1" applyFont="1" applyFill="1" applyBorder="1" applyAlignment="1">
      <alignment horizontal="left" vertical="center" wrapText="1"/>
    </xf>
    <xf numFmtId="49" fontId="17" fillId="0" borderId="1" xfId="0" applyNumberFormat="1" applyFont="1" applyFill="1" applyBorder="1" applyAlignment="1">
      <alignment horizontal="left" vertical="center" wrapText="1"/>
    </xf>
    <xf numFmtId="0" fontId="11" fillId="0" borderId="7"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2"/>
  <sheetViews>
    <sheetView workbookViewId="0">
      <selection activeCell="H10" sqref="H10"/>
    </sheetView>
  </sheetViews>
  <sheetFormatPr defaultColWidth="9" defaultRowHeight="13.8"/>
  <cols>
    <col min="1" max="1" width="6.25" style="31" customWidth="1"/>
    <col min="2" max="2" width="18.3796296296296" style="32" customWidth="1"/>
    <col min="3" max="7" width="9.62962962962963" style="32" customWidth="1"/>
    <col min="8" max="8" width="10.6296296296296" style="32" customWidth="1"/>
    <col min="9" max="13" width="9.62962962962963" style="32" customWidth="1"/>
    <col min="14" max="16384" width="9" style="32"/>
  </cols>
  <sheetData>
    <row r="1" ht="42" customHeight="1" spans="1:13">
      <c r="A1" s="33" t="s">
        <v>0</v>
      </c>
      <c r="B1" s="34"/>
      <c r="C1" s="34"/>
      <c r="D1" s="34"/>
      <c r="E1" s="34"/>
      <c r="F1" s="34"/>
      <c r="G1" s="34"/>
      <c r="H1" s="34"/>
      <c r="I1" s="34"/>
      <c r="J1" s="34"/>
      <c r="K1" s="34"/>
      <c r="L1" s="34"/>
      <c r="M1" s="34"/>
    </row>
    <row r="2" ht="26.1" customHeight="1" spans="1:13">
      <c r="A2" s="35" t="s">
        <v>1</v>
      </c>
      <c r="B2" s="35"/>
      <c r="C2" s="34"/>
      <c r="D2" s="34"/>
      <c r="E2" s="34"/>
      <c r="F2" s="34"/>
      <c r="G2" s="34"/>
      <c r="H2" s="34"/>
      <c r="I2" s="34"/>
      <c r="J2" s="34"/>
      <c r="K2" s="34"/>
      <c r="L2" s="34"/>
      <c r="M2" s="34"/>
    </row>
    <row r="3" s="27" customFormat="1" ht="23.1" customHeight="1" spans="1:13">
      <c r="A3" s="36" t="s">
        <v>2</v>
      </c>
      <c r="B3" s="36" t="s">
        <v>3</v>
      </c>
      <c r="C3" s="37" t="s">
        <v>4</v>
      </c>
      <c r="D3" s="38" t="s">
        <v>5</v>
      </c>
      <c r="E3" s="39"/>
      <c r="F3" s="39"/>
      <c r="G3" s="39"/>
      <c r="H3" s="39"/>
      <c r="I3" s="39"/>
      <c r="J3" s="39"/>
      <c r="K3" s="39"/>
      <c r="L3" s="39"/>
      <c r="M3" s="53"/>
    </row>
    <row r="4" s="28" customFormat="1" ht="37.5" customHeight="1" spans="1:13">
      <c r="A4" s="40"/>
      <c r="B4" s="40"/>
      <c r="C4" s="41"/>
      <c r="D4" s="42" t="s">
        <v>6</v>
      </c>
      <c r="E4" s="43" t="s">
        <v>7</v>
      </c>
      <c r="F4" s="43" t="s">
        <v>8</v>
      </c>
      <c r="G4" s="43" t="s">
        <v>9</v>
      </c>
      <c r="H4" s="43" t="s">
        <v>10</v>
      </c>
      <c r="I4" s="43" t="s">
        <v>11</v>
      </c>
      <c r="J4" s="43" t="s">
        <v>12</v>
      </c>
      <c r="K4" s="43" t="s">
        <v>13</v>
      </c>
      <c r="L4" s="43" t="s">
        <v>14</v>
      </c>
      <c r="M4" s="43" t="s">
        <v>15</v>
      </c>
    </row>
    <row r="5" ht="21.95" customHeight="1" spans="1:13">
      <c r="A5" s="44"/>
      <c r="B5" s="45" t="s">
        <v>16</v>
      </c>
      <c r="C5" s="46">
        <f>C6+C12+C17+C19+C21+C25+C34+C40+C44+C50+C57+C62+C32</f>
        <v>149</v>
      </c>
      <c r="D5" s="46">
        <f t="shared" ref="D5:M5" si="0">D6+D12+D17+D19+D21+D25+D34+D40+D44+D50+D57+D62+D32</f>
        <v>20784.8</v>
      </c>
      <c r="E5" s="46">
        <f t="shared" si="0"/>
        <v>11321.8</v>
      </c>
      <c r="F5" s="46">
        <f t="shared" si="0"/>
        <v>9198</v>
      </c>
      <c r="G5" s="46">
        <f t="shared" si="0"/>
        <v>0</v>
      </c>
      <c r="H5" s="46">
        <f t="shared" si="0"/>
        <v>0</v>
      </c>
      <c r="I5" s="46">
        <f t="shared" si="0"/>
        <v>0</v>
      </c>
      <c r="J5" s="46">
        <f t="shared" si="0"/>
        <v>0</v>
      </c>
      <c r="K5" s="46">
        <f t="shared" si="0"/>
        <v>0</v>
      </c>
      <c r="L5" s="46">
        <f t="shared" si="0"/>
        <v>0</v>
      </c>
      <c r="M5" s="46">
        <f t="shared" si="0"/>
        <v>265</v>
      </c>
    </row>
    <row r="6" s="29" customFormat="1" ht="32" customHeight="1" spans="1:13">
      <c r="A6" s="44">
        <v>1</v>
      </c>
      <c r="B6" s="47" t="s">
        <v>17</v>
      </c>
      <c r="C6" s="46">
        <f>C7+C8+C9+C10+C11</f>
        <v>99</v>
      </c>
      <c r="D6" s="46">
        <f>D7+D8+D9+D10+D11</f>
        <v>10155.8</v>
      </c>
      <c r="E6" s="46">
        <f>E7+E8+E9+E10+E11</f>
        <v>6282.8</v>
      </c>
      <c r="F6" s="46">
        <f>F7+F8+F9+F10+F11</f>
        <v>3618</v>
      </c>
      <c r="G6" s="46">
        <v>0</v>
      </c>
      <c r="H6" s="46">
        <v>0</v>
      </c>
      <c r="I6" s="46">
        <v>0</v>
      </c>
      <c r="J6" s="46">
        <v>0</v>
      </c>
      <c r="K6" s="46">
        <v>0</v>
      </c>
      <c r="L6" s="46">
        <v>0</v>
      </c>
      <c r="M6" s="46">
        <v>255</v>
      </c>
    </row>
    <row r="7" ht="32" customHeight="1" spans="1:13">
      <c r="A7" s="44">
        <v>2</v>
      </c>
      <c r="B7" s="48" t="s">
        <v>18</v>
      </c>
      <c r="C7" s="46">
        <f>VLOOKUP(B7,项目库明细表!A:B,2,0)</f>
        <v>61</v>
      </c>
      <c r="D7" s="46">
        <f>E7+F7+G7+H7+I7+J7+K7+L7+M7</f>
        <v>1475</v>
      </c>
      <c r="E7" s="46">
        <v>1475</v>
      </c>
      <c r="F7" s="46">
        <v>0</v>
      </c>
      <c r="G7" s="44"/>
      <c r="H7" s="44"/>
      <c r="I7" s="44"/>
      <c r="J7" s="44"/>
      <c r="K7" s="44"/>
      <c r="L7" s="44"/>
      <c r="M7" s="44"/>
    </row>
    <row r="8" ht="32" customHeight="1" spans="1:13">
      <c r="A8" s="44">
        <v>3</v>
      </c>
      <c r="B8" s="48" t="s">
        <v>19</v>
      </c>
      <c r="C8" s="46">
        <v>8</v>
      </c>
      <c r="D8" s="46">
        <f>E8+F8</f>
        <v>4477</v>
      </c>
      <c r="E8" s="46">
        <v>1764</v>
      </c>
      <c r="F8" s="46">
        <v>2713</v>
      </c>
      <c r="G8" s="44"/>
      <c r="H8" s="44"/>
      <c r="I8" s="44"/>
      <c r="J8" s="44"/>
      <c r="K8" s="44"/>
      <c r="L8" s="44"/>
      <c r="M8" s="44"/>
    </row>
    <row r="9" ht="32" customHeight="1" spans="1:13">
      <c r="A9" s="44">
        <v>4</v>
      </c>
      <c r="B9" s="48" t="s">
        <v>20</v>
      </c>
      <c r="C9" s="46"/>
      <c r="D9" s="46"/>
      <c r="E9" s="46"/>
      <c r="F9" s="46"/>
      <c r="G9" s="44"/>
      <c r="H9" s="44"/>
      <c r="I9" s="44"/>
      <c r="J9" s="44"/>
      <c r="K9" s="44"/>
      <c r="L9" s="44"/>
      <c r="M9" s="44"/>
    </row>
    <row r="10" ht="32" customHeight="1" spans="1:13">
      <c r="A10" s="44">
        <v>5</v>
      </c>
      <c r="B10" s="48" t="s">
        <v>21</v>
      </c>
      <c r="C10" s="46"/>
      <c r="D10" s="46"/>
      <c r="E10" s="46"/>
      <c r="F10" s="46"/>
      <c r="G10" s="44"/>
      <c r="H10" s="44"/>
      <c r="I10" s="44"/>
      <c r="J10" s="44"/>
      <c r="K10" s="44"/>
      <c r="L10" s="44"/>
      <c r="M10" s="44"/>
    </row>
    <row r="11" ht="32" customHeight="1" spans="1:13">
      <c r="A11" s="44">
        <v>6</v>
      </c>
      <c r="B11" s="48" t="s">
        <v>22</v>
      </c>
      <c r="C11" s="46">
        <f>VLOOKUP(B11,项目库明细表!A:B,2,0)</f>
        <v>30</v>
      </c>
      <c r="D11" s="46">
        <f>E11+F11+G11+H11+I11+J11+K11+L11+M11</f>
        <v>4203.8</v>
      </c>
      <c r="E11" s="46">
        <v>3043.8</v>
      </c>
      <c r="F11" s="46">
        <v>905</v>
      </c>
      <c r="G11" s="44"/>
      <c r="H11" s="44"/>
      <c r="I11" s="44"/>
      <c r="J11" s="46"/>
      <c r="K11" s="44"/>
      <c r="L11" s="44"/>
      <c r="M11" s="44">
        <v>255</v>
      </c>
    </row>
    <row r="12" s="29" customFormat="1" ht="32" customHeight="1" spans="1:13">
      <c r="A12" s="44">
        <v>7</v>
      </c>
      <c r="B12" s="47" t="s">
        <v>23</v>
      </c>
      <c r="C12" s="46">
        <f>VLOOKUP(B12,项目库明细表!A:B,2,0)</f>
        <v>3</v>
      </c>
      <c r="D12" s="46">
        <f>E12+F12+G12+H12+I12+J12+K12+L12+M12</f>
        <v>370</v>
      </c>
      <c r="E12" s="46">
        <f>VLOOKUP(B12,项目库明细表!A:K,11,0)</f>
        <v>370</v>
      </c>
      <c r="F12" s="46">
        <v>0</v>
      </c>
      <c r="G12" s="46">
        <v>0</v>
      </c>
      <c r="H12" s="46">
        <v>0</v>
      </c>
      <c r="I12" s="46">
        <v>0</v>
      </c>
      <c r="J12" s="46">
        <v>0</v>
      </c>
      <c r="K12" s="46">
        <v>0</v>
      </c>
      <c r="L12" s="46">
        <v>0</v>
      </c>
      <c r="M12" s="46">
        <v>0</v>
      </c>
    </row>
    <row r="13" ht="32" customHeight="1" spans="1:13">
      <c r="A13" s="44">
        <v>8</v>
      </c>
      <c r="B13" s="48" t="s">
        <v>24</v>
      </c>
      <c r="C13" s="46">
        <v>1</v>
      </c>
      <c r="D13" s="46">
        <f>E13+F13+G13+H13+I13+J13+K13+L13+M13</f>
        <v>200</v>
      </c>
      <c r="E13" s="46">
        <f>VLOOKUP(B13,项目库明细表!A:K,11,0)</f>
        <v>200</v>
      </c>
      <c r="F13" s="46"/>
      <c r="G13" s="44"/>
      <c r="H13" s="44"/>
      <c r="I13" s="44"/>
      <c r="J13" s="44"/>
      <c r="K13" s="44"/>
      <c r="L13" s="44"/>
      <c r="M13" s="44"/>
    </row>
    <row r="14" ht="32" customHeight="1" spans="1:13">
      <c r="A14" s="44">
        <v>9</v>
      </c>
      <c r="B14" s="48" t="s">
        <v>25</v>
      </c>
      <c r="C14" s="46">
        <v>2</v>
      </c>
      <c r="D14" s="46">
        <f>E14+F14+G14+H14+I14+J14+K14+L14+M14</f>
        <v>170</v>
      </c>
      <c r="E14" s="46">
        <v>170</v>
      </c>
      <c r="F14" s="46"/>
      <c r="G14" s="44"/>
      <c r="H14" s="44"/>
      <c r="I14" s="44"/>
      <c r="J14" s="44"/>
      <c r="K14" s="44"/>
      <c r="L14" s="44"/>
      <c r="M14" s="44"/>
    </row>
    <row r="15" ht="32" customHeight="1" spans="1:13">
      <c r="A15" s="44">
        <v>10</v>
      </c>
      <c r="B15" s="48" t="s">
        <v>26</v>
      </c>
      <c r="C15" s="46"/>
      <c r="D15" s="46"/>
      <c r="E15" s="46"/>
      <c r="F15" s="46"/>
      <c r="G15" s="44"/>
      <c r="H15" s="44"/>
      <c r="I15" s="44"/>
      <c r="J15" s="44"/>
      <c r="K15" s="44"/>
      <c r="L15" s="44"/>
      <c r="M15" s="44"/>
    </row>
    <row r="16" ht="32" customHeight="1" spans="1:13">
      <c r="A16" s="44">
        <v>11</v>
      </c>
      <c r="B16" s="48" t="s">
        <v>27</v>
      </c>
      <c r="C16" s="46"/>
      <c r="D16" s="46"/>
      <c r="E16" s="46"/>
      <c r="F16" s="46"/>
      <c r="G16" s="44"/>
      <c r="H16" s="44"/>
      <c r="I16" s="44"/>
      <c r="J16" s="44"/>
      <c r="K16" s="44"/>
      <c r="L16" s="44"/>
      <c r="M16" s="44"/>
    </row>
    <row r="17" s="29" customFormat="1" ht="32" customHeight="1" spans="1:13">
      <c r="A17" s="44">
        <v>12</v>
      </c>
      <c r="B17" s="47" t="s">
        <v>28</v>
      </c>
      <c r="C17" s="46">
        <f>VLOOKUP(B17,项目库明细表!A:B,2,0)</f>
        <v>4</v>
      </c>
      <c r="D17" s="46">
        <f t="shared" ref="D17:D23" si="1">E17+F17+G17+H17+I17+J17+K17+L17+M17</f>
        <v>135</v>
      </c>
      <c r="E17" s="46">
        <f>VLOOKUP(B17,项目库明细表!A:K,11,0)</f>
        <v>135</v>
      </c>
      <c r="F17" s="46">
        <f>VLOOKUP(B17,项目库明细表!A:P,16,0)</f>
        <v>0</v>
      </c>
      <c r="G17" s="46">
        <v>0</v>
      </c>
      <c r="H17" s="46">
        <v>0</v>
      </c>
      <c r="I17" s="46">
        <v>0</v>
      </c>
      <c r="J17" s="46">
        <v>0</v>
      </c>
      <c r="K17" s="46">
        <v>0</v>
      </c>
      <c r="L17" s="46">
        <v>0</v>
      </c>
      <c r="M17" s="46">
        <v>0</v>
      </c>
    </row>
    <row r="18" ht="32" customHeight="1" spans="1:13">
      <c r="A18" s="44">
        <v>13</v>
      </c>
      <c r="B18" s="48" t="s">
        <v>29</v>
      </c>
      <c r="C18" s="46">
        <f>VLOOKUP(B18,项目库明细表!A:B,2,0)</f>
        <v>4</v>
      </c>
      <c r="D18" s="46">
        <f t="shared" si="1"/>
        <v>135</v>
      </c>
      <c r="E18" s="46">
        <f>VLOOKUP(B18,项目库明细表!A:K,11,0)</f>
        <v>135</v>
      </c>
      <c r="F18" s="46">
        <f>VLOOKUP(B18,项目库明细表!A:P,16,0)</f>
        <v>0</v>
      </c>
      <c r="G18" s="44"/>
      <c r="H18" s="44"/>
      <c r="I18" s="44"/>
      <c r="J18" s="44"/>
      <c r="K18" s="44"/>
      <c r="L18" s="44"/>
      <c r="M18" s="44"/>
    </row>
    <row r="19" s="29" customFormat="1" ht="32" customHeight="1" spans="1:13">
      <c r="A19" s="44">
        <v>14</v>
      </c>
      <c r="B19" s="47" t="s">
        <v>30</v>
      </c>
      <c r="C19" s="46">
        <f>VLOOKUP(B19,项目库明细表!A:B,2,0)</f>
        <v>1</v>
      </c>
      <c r="D19" s="46">
        <f t="shared" si="1"/>
        <v>100</v>
      </c>
      <c r="E19" s="46">
        <f>VLOOKUP(B19,项目库明细表!A:K,11,0)</f>
        <v>100</v>
      </c>
      <c r="F19" s="46">
        <f>VLOOKUP(B19,项目库明细表!A:P,16,0)</f>
        <v>0</v>
      </c>
      <c r="G19" s="46">
        <v>0</v>
      </c>
      <c r="H19" s="46">
        <v>0</v>
      </c>
      <c r="I19" s="46">
        <v>0</v>
      </c>
      <c r="J19" s="46">
        <v>0</v>
      </c>
      <c r="K19" s="46">
        <v>0</v>
      </c>
      <c r="L19" s="46">
        <v>0</v>
      </c>
      <c r="M19" s="46">
        <v>0</v>
      </c>
    </row>
    <row r="20" ht="32" customHeight="1" spans="1:13">
      <c r="A20" s="44">
        <v>15</v>
      </c>
      <c r="B20" s="48" t="s">
        <v>31</v>
      </c>
      <c r="C20" s="46">
        <v>1</v>
      </c>
      <c r="D20" s="46">
        <f t="shared" si="1"/>
        <v>100</v>
      </c>
      <c r="E20" s="46">
        <v>100</v>
      </c>
      <c r="F20" s="46"/>
      <c r="G20" s="44"/>
      <c r="H20" s="44"/>
      <c r="I20" s="44"/>
      <c r="J20" s="44"/>
      <c r="K20" s="44"/>
      <c r="L20" s="44"/>
      <c r="M20" s="44"/>
    </row>
    <row r="21" s="29" customFormat="1" ht="32" customHeight="1" spans="1:13">
      <c r="A21" s="44">
        <v>16</v>
      </c>
      <c r="B21" s="47" t="s">
        <v>32</v>
      </c>
      <c r="C21" s="46">
        <f>C22+C23+C24</f>
        <v>2</v>
      </c>
      <c r="D21" s="46">
        <f>D22+D23+D24</f>
        <v>390</v>
      </c>
      <c r="E21" s="46">
        <f>E22+E23+E24</f>
        <v>210</v>
      </c>
      <c r="F21" s="46">
        <f>F22+F23+F24</f>
        <v>180</v>
      </c>
      <c r="G21" s="46">
        <v>0</v>
      </c>
      <c r="H21" s="46">
        <v>0</v>
      </c>
      <c r="I21" s="46">
        <v>0</v>
      </c>
      <c r="J21" s="46">
        <v>0</v>
      </c>
      <c r="K21" s="46">
        <v>0</v>
      </c>
      <c r="L21" s="46">
        <v>0</v>
      </c>
      <c r="M21" s="46">
        <v>0</v>
      </c>
    </row>
    <row r="22" ht="32" customHeight="1" spans="1:13">
      <c r="A22" s="44">
        <v>17</v>
      </c>
      <c r="B22" s="48" t="s">
        <v>33</v>
      </c>
      <c r="C22" s="46">
        <f>VLOOKUP(B22,项目库明细表!A:B,2,0)</f>
        <v>1</v>
      </c>
      <c r="D22" s="46">
        <f t="shared" si="1"/>
        <v>210</v>
      </c>
      <c r="E22" s="46">
        <f>VLOOKUP(B22,项目库明细表!A:K,11,0)</f>
        <v>210</v>
      </c>
      <c r="F22" s="46">
        <v>0</v>
      </c>
      <c r="G22" s="44"/>
      <c r="H22" s="44"/>
      <c r="I22" s="44"/>
      <c r="J22" s="44"/>
      <c r="K22" s="44"/>
      <c r="L22" s="44"/>
      <c r="M22" s="44"/>
    </row>
    <row r="23" ht="32" customHeight="1" spans="1:13">
      <c r="A23" s="44">
        <v>18</v>
      </c>
      <c r="B23" s="48" t="s">
        <v>34</v>
      </c>
      <c r="C23" s="46"/>
      <c r="D23" s="46"/>
      <c r="E23" s="46"/>
      <c r="F23" s="46"/>
      <c r="G23" s="44"/>
      <c r="H23" s="44"/>
      <c r="I23" s="44"/>
      <c r="J23" s="44"/>
      <c r="K23" s="44"/>
      <c r="L23" s="44"/>
      <c r="M23" s="44"/>
    </row>
    <row r="24" ht="32" customHeight="1" spans="1:13">
      <c r="A24" s="44">
        <v>19</v>
      </c>
      <c r="B24" s="49" t="s">
        <v>35</v>
      </c>
      <c r="C24" s="46">
        <v>1</v>
      </c>
      <c r="D24" s="46">
        <f t="shared" ref="D24:D26" si="2">E24+F24+G24+H24+I24+J24+K24+L24+M24</f>
        <v>180</v>
      </c>
      <c r="E24" s="46">
        <v>0</v>
      </c>
      <c r="F24" s="46">
        <v>180</v>
      </c>
      <c r="G24" s="44"/>
      <c r="H24" s="44"/>
      <c r="I24" s="44"/>
      <c r="J24" s="44"/>
      <c r="K24" s="44"/>
      <c r="L24" s="44"/>
      <c r="M24" s="44"/>
    </row>
    <row r="25" s="29" customFormat="1" ht="32" customHeight="1" spans="1:13">
      <c r="A25" s="44">
        <v>20</v>
      </c>
      <c r="B25" s="47" t="s">
        <v>36</v>
      </c>
      <c r="C25" s="46">
        <f>C26+C27+C28+C29+C30+C31</f>
        <v>1</v>
      </c>
      <c r="D25" s="46">
        <f t="shared" ref="D25:M25" si="3">D26+D27+D28+D29+D30+D31</f>
        <v>170</v>
      </c>
      <c r="E25" s="46">
        <f t="shared" si="3"/>
        <v>0</v>
      </c>
      <c r="F25" s="46">
        <f t="shared" si="3"/>
        <v>170</v>
      </c>
      <c r="G25" s="46">
        <f t="shared" si="3"/>
        <v>0</v>
      </c>
      <c r="H25" s="46">
        <f t="shared" si="3"/>
        <v>0</v>
      </c>
      <c r="I25" s="46">
        <f t="shared" si="3"/>
        <v>0</v>
      </c>
      <c r="J25" s="46">
        <f t="shared" si="3"/>
        <v>0</v>
      </c>
      <c r="K25" s="46">
        <f t="shared" si="3"/>
        <v>0</v>
      </c>
      <c r="L25" s="46">
        <f t="shared" si="3"/>
        <v>0</v>
      </c>
      <c r="M25" s="46">
        <f t="shared" si="3"/>
        <v>0</v>
      </c>
    </row>
    <row r="26" ht="32" customHeight="1" spans="1:13">
      <c r="A26" s="44">
        <v>21</v>
      </c>
      <c r="B26" s="48" t="s">
        <v>37</v>
      </c>
      <c r="C26" s="46">
        <v>1</v>
      </c>
      <c r="D26" s="46">
        <f t="shared" si="2"/>
        <v>170</v>
      </c>
      <c r="E26" s="46">
        <v>0</v>
      </c>
      <c r="F26" s="46">
        <v>170</v>
      </c>
      <c r="G26" s="44"/>
      <c r="H26" s="44"/>
      <c r="I26" s="44"/>
      <c r="J26" s="44"/>
      <c r="K26" s="44"/>
      <c r="L26" s="44"/>
      <c r="M26" s="44"/>
    </row>
    <row r="27" ht="32" customHeight="1" spans="1:13">
      <c r="A27" s="44">
        <v>22</v>
      </c>
      <c r="B27" s="48" t="s">
        <v>38</v>
      </c>
      <c r="C27" s="46"/>
      <c r="D27" s="46"/>
      <c r="E27" s="46"/>
      <c r="F27" s="46"/>
      <c r="G27" s="44"/>
      <c r="H27" s="44"/>
      <c r="I27" s="44"/>
      <c r="J27" s="44"/>
      <c r="K27" s="44"/>
      <c r="L27" s="44"/>
      <c r="M27" s="44"/>
    </row>
    <row r="28" ht="32" customHeight="1" spans="1:13">
      <c r="A28" s="44">
        <v>23</v>
      </c>
      <c r="B28" s="49" t="s">
        <v>39</v>
      </c>
      <c r="C28" s="46"/>
      <c r="D28" s="46"/>
      <c r="E28" s="46"/>
      <c r="F28" s="46"/>
      <c r="G28" s="44"/>
      <c r="H28" s="44"/>
      <c r="I28" s="44"/>
      <c r="J28" s="44"/>
      <c r="K28" s="44"/>
      <c r="L28" s="44"/>
      <c r="M28" s="44"/>
    </row>
    <row r="29" ht="32" customHeight="1" spans="1:13">
      <c r="A29" s="44">
        <v>24</v>
      </c>
      <c r="B29" s="49" t="s">
        <v>40</v>
      </c>
      <c r="C29" s="46"/>
      <c r="D29" s="46"/>
      <c r="E29" s="46"/>
      <c r="F29" s="46"/>
      <c r="G29" s="44"/>
      <c r="H29" s="44"/>
      <c r="I29" s="44"/>
      <c r="J29" s="44"/>
      <c r="K29" s="44"/>
      <c r="L29" s="44"/>
      <c r="M29" s="44"/>
    </row>
    <row r="30" ht="32" customHeight="1" spans="1:13">
      <c r="A30" s="44">
        <v>25</v>
      </c>
      <c r="B30" s="49" t="s">
        <v>41</v>
      </c>
      <c r="C30" s="46"/>
      <c r="D30" s="46"/>
      <c r="E30" s="46"/>
      <c r="F30" s="46"/>
      <c r="G30" s="44"/>
      <c r="H30" s="44"/>
      <c r="I30" s="44"/>
      <c r="J30" s="44"/>
      <c r="K30" s="44"/>
      <c r="L30" s="44"/>
      <c r="M30" s="44"/>
    </row>
    <row r="31" ht="32" customHeight="1" spans="1:13">
      <c r="A31" s="44">
        <v>26</v>
      </c>
      <c r="B31" s="49" t="s">
        <v>42</v>
      </c>
      <c r="C31" s="46"/>
      <c r="D31" s="46"/>
      <c r="E31" s="46"/>
      <c r="F31" s="46"/>
      <c r="G31" s="44"/>
      <c r="H31" s="44"/>
      <c r="I31" s="44"/>
      <c r="J31" s="44"/>
      <c r="K31" s="44"/>
      <c r="L31" s="44"/>
      <c r="M31" s="44"/>
    </row>
    <row r="32" ht="32" customHeight="1" spans="1:13">
      <c r="A32" s="44">
        <v>27</v>
      </c>
      <c r="B32" s="47" t="s">
        <v>43</v>
      </c>
      <c r="C32" s="46">
        <v>0</v>
      </c>
      <c r="D32" s="46">
        <f>E32+F32+G32+H32+I32+J32+K32+L32+M32</f>
        <v>0</v>
      </c>
      <c r="E32" s="46">
        <v>0</v>
      </c>
      <c r="F32" s="46">
        <v>0</v>
      </c>
      <c r="G32" s="46">
        <v>0</v>
      </c>
      <c r="H32" s="46">
        <v>0</v>
      </c>
      <c r="I32" s="46">
        <v>0</v>
      </c>
      <c r="J32" s="46">
        <v>0</v>
      </c>
      <c r="K32" s="46">
        <v>0</v>
      </c>
      <c r="L32" s="46">
        <v>0</v>
      </c>
      <c r="M32" s="46">
        <v>0</v>
      </c>
    </row>
    <row r="33" s="30" customFormat="1" ht="32" customHeight="1" spans="1:13">
      <c r="A33" s="44">
        <v>28</v>
      </c>
      <c r="B33" s="49" t="s">
        <v>44</v>
      </c>
      <c r="C33" s="46"/>
      <c r="D33" s="46"/>
      <c r="E33" s="46"/>
      <c r="F33" s="46"/>
      <c r="G33" s="44"/>
      <c r="H33" s="44"/>
      <c r="I33" s="44"/>
      <c r="J33" s="44"/>
      <c r="K33" s="44"/>
      <c r="L33" s="44"/>
      <c r="M33" s="44"/>
    </row>
    <row r="34" s="29" customFormat="1" ht="32" customHeight="1" spans="1:13">
      <c r="A34" s="44">
        <v>29</v>
      </c>
      <c r="B34" s="47" t="s">
        <v>45</v>
      </c>
      <c r="C34" s="46">
        <f>VLOOKUP(B34,项目库明细表!A:B,2,0)</f>
        <v>3</v>
      </c>
      <c r="D34" s="46">
        <f>E34+F34+G34+H34+I34+J34+K34+L34+M34</f>
        <v>345</v>
      </c>
      <c r="E34" s="46">
        <f>VLOOKUP(B34,项目库明细表!A:K,11,0)</f>
        <v>345</v>
      </c>
      <c r="F34" s="46">
        <v>0</v>
      </c>
      <c r="G34" s="46">
        <v>0</v>
      </c>
      <c r="H34" s="46">
        <v>0</v>
      </c>
      <c r="I34" s="46">
        <v>0</v>
      </c>
      <c r="J34" s="46">
        <v>0</v>
      </c>
      <c r="K34" s="46">
        <v>0</v>
      </c>
      <c r="L34" s="46">
        <v>0</v>
      </c>
      <c r="M34" s="46">
        <v>0</v>
      </c>
    </row>
    <row r="35" ht="32" customHeight="1" spans="1:13">
      <c r="A35" s="44">
        <v>30</v>
      </c>
      <c r="B35" s="49" t="s">
        <v>46</v>
      </c>
      <c r="C35" s="46">
        <f>VLOOKUP(B35,项目库明细表!A:B,2,0)</f>
        <v>1</v>
      </c>
      <c r="D35" s="46">
        <f>E35+F35+G35+H35+I35+J35+K35+L35+M35</f>
        <v>270</v>
      </c>
      <c r="E35" s="46">
        <f>VLOOKUP(B35,项目库明细表!A:K,11,0)</f>
        <v>270</v>
      </c>
      <c r="F35" s="46"/>
      <c r="G35" s="44"/>
      <c r="H35" s="44"/>
      <c r="I35" s="44"/>
      <c r="J35" s="44"/>
      <c r="K35" s="44"/>
      <c r="L35" s="44"/>
      <c r="M35" s="44"/>
    </row>
    <row r="36" ht="32" customHeight="1" spans="1:13">
      <c r="A36" s="44">
        <v>31</v>
      </c>
      <c r="B36" s="49" t="s">
        <v>47</v>
      </c>
      <c r="C36" s="46">
        <f>VLOOKUP(B36,项目库明细表!A:B,2,0)</f>
        <v>1</v>
      </c>
      <c r="D36" s="46">
        <f>E36+F36+G36+H36+I36+J36+K36+L36+M36</f>
        <v>50</v>
      </c>
      <c r="E36" s="46">
        <f>VLOOKUP(B36,项目库明细表!A:K,11,0)</f>
        <v>50</v>
      </c>
      <c r="F36" s="46"/>
      <c r="G36" s="44"/>
      <c r="H36" s="44"/>
      <c r="I36" s="44"/>
      <c r="J36" s="44"/>
      <c r="K36" s="44"/>
      <c r="L36" s="44"/>
      <c r="M36" s="44"/>
    </row>
    <row r="37" ht="32" customHeight="1" spans="1:13">
      <c r="A37" s="44">
        <v>32</v>
      </c>
      <c r="B37" s="50" t="s">
        <v>48</v>
      </c>
      <c r="C37" s="46"/>
      <c r="D37" s="46"/>
      <c r="E37" s="46"/>
      <c r="F37" s="46"/>
      <c r="G37" s="44"/>
      <c r="H37" s="44"/>
      <c r="I37" s="44"/>
      <c r="J37" s="44"/>
      <c r="K37" s="44"/>
      <c r="L37" s="44"/>
      <c r="M37" s="44"/>
    </row>
    <row r="38" ht="32" customHeight="1" spans="1:13">
      <c r="A38" s="44">
        <v>33</v>
      </c>
      <c r="B38" s="49" t="s">
        <v>49</v>
      </c>
      <c r="C38" s="46"/>
      <c r="D38" s="46"/>
      <c r="E38" s="46"/>
      <c r="F38" s="46"/>
      <c r="G38" s="44"/>
      <c r="H38" s="44"/>
      <c r="I38" s="44"/>
      <c r="J38" s="44"/>
      <c r="K38" s="44"/>
      <c r="L38" s="44"/>
      <c r="M38" s="44"/>
    </row>
    <row r="39" ht="32" customHeight="1" spans="1:13">
      <c r="A39" s="44">
        <v>34</v>
      </c>
      <c r="B39" s="50" t="s">
        <v>22</v>
      </c>
      <c r="C39" s="46">
        <v>1</v>
      </c>
      <c r="D39" s="46">
        <f t="shared" ref="D39:D46" si="4">E39+F39+G39+H39+I39+J39+K39+L39+M39</f>
        <v>25</v>
      </c>
      <c r="E39" s="46">
        <v>25</v>
      </c>
      <c r="F39" s="46"/>
      <c r="G39" s="44"/>
      <c r="H39" s="44"/>
      <c r="I39" s="44"/>
      <c r="J39" s="44"/>
      <c r="K39" s="44"/>
      <c r="L39" s="44"/>
      <c r="M39" s="44"/>
    </row>
    <row r="40" s="29" customFormat="1" ht="32" customHeight="1" spans="1:13">
      <c r="A40" s="44">
        <v>35</v>
      </c>
      <c r="B40" s="47" t="s">
        <v>50</v>
      </c>
      <c r="C40" s="46">
        <f>VLOOKUP(B40,项目库明细表!A:B,2,0)</f>
        <v>7</v>
      </c>
      <c r="D40" s="46">
        <f>D41+D42+D43</f>
        <v>1675</v>
      </c>
      <c r="E40" s="46">
        <f t="shared" ref="E40:M40" si="5">E41+E42+E43</f>
        <v>1675</v>
      </c>
      <c r="F40" s="46">
        <f t="shared" si="5"/>
        <v>0</v>
      </c>
      <c r="G40" s="46">
        <f t="shared" si="5"/>
        <v>0</v>
      </c>
      <c r="H40" s="46">
        <f t="shared" si="5"/>
        <v>0</v>
      </c>
      <c r="I40" s="46">
        <f t="shared" si="5"/>
        <v>0</v>
      </c>
      <c r="J40" s="46">
        <f t="shared" si="5"/>
        <v>0</v>
      </c>
      <c r="K40" s="46">
        <f t="shared" si="5"/>
        <v>0</v>
      </c>
      <c r="L40" s="46">
        <f t="shared" si="5"/>
        <v>0</v>
      </c>
      <c r="M40" s="46">
        <f t="shared" si="5"/>
        <v>0</v>
      </c>
    </row>
    <row r="41" ht="32" customHeight="1" spans="1:13">
      <c r="A41" s="44">
        <v>36</v>
      </c>
      <c r="B41" s="51" t="s">
        <v>51</v>
      </c>
      <c r="C41" s="46">
        <f>VLOOKUP(B41,项目库明细表!A:B,2,0)</f>
        <v>1</v>
      </c>
      <c r="D41" s="46">
        <f t="shared" si="4"/>
        <v>1400</v>
      </c>
      <c r="E41" s="46">
        <f>VLOOKUP(B41,项目库明细表!A:K,11,0)</f>
        <v>1400</v>
      </c>
      <c r="F41" s="46"/>
      <c r="G41" s="44"/>
      <c r="H41" s="44"/>
      <c r="I41" s="44"/>
      <c r="J41" s="44"/>
      <c r="K41" s="44"/>
      <c r="L41" s="44"/>
      <c r="M41" s="44"/>
    </row>
    <row r="42" ht="32" customHeight="1" spans="1:13">
      <c r="A42" s="44">
        <v>37</v>
      </c>
      <c r="B42" s="51" t="s">
        <v>52</v>
      </c>
      <c r="C42" s="46">
        <f>VLOOKUP(B42,项目库明细表!A:B,2,0)</f>
        <v>6</v>
      </c>
      <c r="D42" s="46">
        <f t="shared" si="4"/>
        <v>275</v>
      </c>
      <c r="E42" s="46">
        <v>275</v>
      </c>
      <c r="F42" s="46"/>
      <c r="G42" s="44"/>
      <c r="H42" s="44"/>
      <c r="I42" s="44"/>
      <c r="J42" s="44"/>
      <c r="K42" s="44"/>
      <c r="L42" s="44"/>
      <c r="M42" s="44"/>
    </row>
    <row r="43" ht="32" customHeight="1" spans="1:13">
      <c r="A43" s="44">
        <v>38</v>
      </c>
      <c r="B43" s="51" t="s">
        <v>53</v>
      </c>
      <c r="C43" s="46">
        <f>VLOOKUP(B43,项目库明细表!A:B,2,0)</f>
        <v>0</v>
      </c>
      <c r="D43" s="46">
        <f t="shared" si="4"/>
        <v>0</v>
      </c>
      <c r="E43" s="46">
        <f>VLOOKUP(B43,项目库明细表!A:K,11,0)</f>
        <v>0</v>
      </c>
      <c r="F43" s="46">
        <v>0</v>
      </c>
      <c r="G43" s="44"/>
      <c r="H43" s="44"/>
      <c r="I43" s="44"/>
      <c r="J43" s="44"/>
      <c r="K43" s="44"/>
      <c r="L43" s="44"/>
      <c r="M43" s="44"/>
    </row>
    <row r="44" s="29" customFormat="1" ht="32" customHeight="1" spans="1:13">
      <c r="A44" s="44">
        <v>39</v>
      </c>
      <c r="B44" s="47" t="s">
        <v>54</v>
      </c>
      <c r="C44" s="46">
        <f>VLOOKUP(B44,项目库明细表!A:B,2,0)</f>
        <v>4</v>
      </c>
      <c r="D44" s="46">
        <f t="shared" si="4"/>
        <v>5230</v>
      </c>
      <c r="E44" s="46">
        <f>VLOOKUP(B44,项目库明细表!A:K,11,0)</f>
        <v>0</v>
      </c>
      <c r="F44" s="46">
        <f>F45+F46+F48+F49</f>
        <v>5230</v>
      </c>
      <c r="G44" s="46">
        <v>0</v>
      </c>
      <c r="H44" s="46">
        <v>0</v>
      </c>
      <c r="I44" s="46">
        <v>0</v>
      </c>
      <c r="J44" s="46">
        <v>0</v>
      </c>
      <c r="K44" s="46">
        <v>0</v>
      </c>
      <c r="L44" s="46">
        <v>0</v>
      </c>
      <c r="M44" s="46">
        <v>0</v>
      </c>
    </row>
    <row r="45" ht="32" customHeight="1" spans="1:13">
      <c r="A45" s="44">
        <v>40</v>
      </c>
      <c r="B45" s="51" t="s">
        <v>55</v>
      </c>
      <c r="C45" s="46">
        <v>1</v>
      </c>
      <c r="D45" s="46">
        <f t="shared" si="4"/>
        <v>3600</v>
      </c>
      <c r="E45" s="46">
        <v>0</v>
      </c>
      <c r="F45" s="46">
        <v>3600</v>
      </c>
      <c r="G45" s="44"/>
      <c r="H45" s="44"/>
      <c r="I45" s="44"/>
      <c r="J45" s="44"/>
      <c r="K45" s="44"/>
      <c r="L45" s="44"/>
      <c r="M45" s="44"/>
    </row>
    <row r="46" ht="32" customHeight="1" spans="1:13">
      <c r="A46" s="44">
        <v>41</v>
      </c>
      <c r="B46" s="51" t="s">
        <v>56</v>
      </c>
      <c r="C46" s="46">
        <v>1</v>
      </c>
      <c r="D46" s="46">
        <f t="shared" si="4"/>
        <v>1200</v>
      </c>
      <c r="E46" s="46">
        <v>0</v>
      </c>
      <c r="F46" s="46">
        <v>1200</v>
      </c>
      <c r="G46" s="44"/>
      <c r="H46" s="44"/>
      <c r="I46" s="44"/>
      <c r="J46" s="44"/>
      <c r="K46" s="44"/>
      <c r="L46" s="44"/>
      <c r="M46" s="44"/>
    </row>
    <row r="47" ht="32" customHeight="1" spans="1:13">
      <c r="A47" s="44">
        <v>42</v>
      </c>
      <c r="B47" s="51" t="s">
        <v>57</v>
      </c>
      <c r="C47" s="46"/>
      <c r="D47" s="46"/>
      <c r="E47" s="46"/>
      <c r="F47" s="46"/>
      <c r="G47" s="44"/>
      <c r="H47" s="44"/>
      <c r="I47" s="44"/>
      <c r="J47" s="44"/>
      <c r="K47" s="44"/>
      <c r="L47" s="44"/>
      <c r="M47" s="44"/>
    </row>
    <row r="48" ht="32" customHeight="1" spans="1:13">
      <c r="A48" s="44">
        <v>43</v>
      </c>
      <c r="B48" s="51" t="s">
        <v>58</v>
      </c>
      <c r="C48" s="46">
        <v>1</v>
      </c>
      <c r="D48" s="46">
        <f>E48+F48+G48+H48+I48+J48+K48+L48+M48</f>
        <v>70</v>
      </c>
      <c r="E48" s="46">
        <v>0</v>
      </c>
      <c r="F48" s="46">
        <v>70</v>
      </c>
      <c r="G48" s="44"/>
      <c r="H48" s="44"/>
      <c r="I48" s="44"/>
      <c r="J48" s="44"/>
      <c r="K48" s="44"/>
      <c r="L48" s="44"/>
      <c r="M48" s="44"/>
    </row>
    <row r="49" ht="32" customHeight="1" spans="1:13">
      <c r="A49" s="44">
        <v>44</v>
      </c>
      <c r="B49" s="51" t="s">
        <v>59</v>
      </c>
      <c r="C49" s="46">
        <v>1</v>
      </c>
      <c r="D49" s="46">
        <f>E49+F49+G49+H49+I49+J49+K49+L49+M49</f>
        <v>360</v>
      </c>
      <c r="E49" s="46">
        <v>0</v>
      </c>
      <c r="F49" s="46">
        <v>360</v>
      </c>
      <c r="G49" s="44"/>
      <c r="H49" s="44"/>
      <c r="I49" s="44"/>
      <c r="J49" s="44"/>
      <c r="K49" s="44"/>
      <c r="L49" s="44"/>
      <c r="M49" s="44"/>
    </row>
    <row r="50" s="29" customFormat="1" ht="32" customHeight="1" spans="1:13">
      <c r="A50" s="44">
        <v>45</v>
      </c>
      <c r="B50" s="47" t="s">
        <v>60</v>
      </c>
      <c r="C50" s="46">
        <f>VLOOKUP(B50,项目库明细表!A:B,2,0)</f>
        <v>25</v>
      </c>
      <c r="D50" s="46">
        <f>E50+F50+G50+H50+I50+J50+K50+L50+M50</f>
        <v>2214</v>
      </c>
      <c r="E50" s="46">
        <f>VLOOKUP(B50,项目库明细表!A:K,11,0)</f>
        <v>2204</v>
      </c>
      <c r="F50" s="46">
        <f>VLOOKUP(B50,项目库明细表!A:P,16,0)</f>
        <v>0</v>
      </c>
      <c r="G50" s="46">
        <v>0</v>
      </c>
      <c r="H50" s="46">
        <v>0</v>
      </c>
      <c r="I50" s="46">
        <v>0</v>
      </c>
      <c r="J50" s="46">
        <v>0</v>
      </c>
      <c r="K50" s="46">
        <v>0</v>
      </c>
      <c r="L50" s="46">
        <v>0</v>
      </c>
      <c r="M50" s="46">
        <v>10</v>
      </c>
    </row>
    <row r="51" ht="32" customHeight="1" spans="1:13">
      <c r="A51" s="44">
        <v>46</v>
      </c>
      <c r="B51" s="51" t="s">
        <v>61</v>
      </c>
      <c r="C51" s="46">
        <f>VLOOKUP(B51,项目库明细表!A:B,2,0)</f>
        <v>8</v>
      </c>
      <c r="D51" s="46">
        <f>E51+F51+G51+H51+I51+J51+K51+L51+M51</f>
        <v>491</v>
      </c>
      <c r="E51" s="46">
        <f>VLOOKUP(B51,项目库明细表!A:K,11,0)</f>
        <v>481</v>
      </c>
      <c r="F51" s="46"/>
      <c r="G51" s="44"/>
      <c r="H51" s="44"/>
      <c r="I51" s="44"/>
      <c r="J51" s="44"/>
      <c r="K51" s="44"/>
      <c r="L51" s="44"/>
      <c r="M51" s="44">
        <v>10</v>
      </c>
    </row>
    <row r="52" ht="32" customHeight="1" spans="1:13">
      <c r="A52" s="44">
        <v>47</v>
      </c>
      <c r="B52" s="51" t="s">
        <v>62</v>
      </c>
      <c r="C52" s="46"/>
      <c r="D52" s="46"/>
      <c r="E52" s="46"/>
      <c r="F52" s="46"/>
      <c r="G52" s="44"/>
      <c r="H52" s="44"/>
      <c r="I52" s="44"/>
      <c r="J52" s="44"/>
      <c r="K52" s="44"/>
      <c r="L52" s="44"/>
      <c r="M52" s="44"/>
    </row>
    <row r="53" ht="32" customHeight="1" spans="1:13">
      <c r="A53" s="44">
        <v>48</v>
      </c>
      <c r="B53" s="51" t="s">
        <v>63</v>
      </c>
      <c r="C53" s="46"/>
      <c r="D53" s="46"/>
      <c r="E53" s="46"/>
      <c r="F53" s="46"/>
      <c r="G53" s="44"/>
      <c r="H53" s="44"/>
      <c r="I53" s="44"/>
      <c r="J53" s="44"/>
      <c r="K53" s="44"/>
      <c r="L53" s="44"/>
      <c r="M53" s="44"/>
    </row>
    <row r="54" ht="32" customHeight="1" spans="1:13">
      <c r="A54" s="44">
        <v>49</v>
      </c>
      <c r="B54" s="51" t="s">
        <v>64</v>
      </c>
      <c r="C54" s="46"/>
      <c r="D54" s="46"/>
      <c r="E54" s="46"/>
      <c r="F54" s="46"/>
      <c r="G54" s="44"/>
      <c r="H54" s="44"/>
      <c r="I54" s="44"/>
      <c r="J54" s="44"/>
      <c r="K54" s="44"/>
      <c r="L54" s="44"/>
      <c r="M54" s="44"/>
    </row>
    <row r="55" ht="32" customHeight="1" spans="1:13">
      <c r="A55" s="44">
        <v>50</v>
      </c>
      <c r="B55" s="48" t="s">
        <v>65</v>
      </c>
      <c r="C55" s="46"/>
      <c r="D55" s="46"/>
      <c r="E55" s="46"/>
      <c r="F55" s="46"/>
      <c r="G55" s="44"/>
      <c r="H55" s="44"/>
      <c r="I55" s="44"/>
      <c r="J55" s="44"/>
      <c r="K55" s="44"/>
      <c r="L55" s="44"/>
      <c r="M55" s="46"/>
    </row>
    <row r="56" ht="32" customHeight="1" spans="1:13">
      <c r="A56" s="44">
        <v>51</v>
      </c>
      <c r="B56" s="50" t="s">
        <v>66</v>
      </c>
      <c r="C56" s="46">
        <f>VLOOKUP(B56,项目库明细表!A:B,2,0)</f>
        <v>17</v>
      </c>
      <c r="D56" s="46">
        <f>E56+F56+G56+H56+I56+J56+K56+L56+M56</f>
        <v>1723</v>
      </c>
      <c r="E56" s="46">
        <f>VLOOKUP(B56,项目库明细表!A:K,11,0)</f>
        <v>1723</v>
      </c>
      <c r="F56" s="46"/>
      <c r="G56" s="44"/>
      <c r="H56" s="44"/>
      <c r="I56" s="44"/>
      <c r="J56" s="44"/>
      <c r="K56" s="44"/>
      <c r="L56" s="44"/>
      <c r="M56" s="44"/>
    </row>
    <row r="57" s="29" customFormat="1" ht="32" customHeight="1" spans="1:13">
      <c r="A57" s="44">
        <v>53</v>
      </c>
      <c r="B57" s="47" t="s">
        <v>67</v>
      </c>
      <c r="C57" s="46">
        <f>VLOOKUP(B57,项目库明细表!A:B,2,0)</f>
        <v>0</v>
      </c>
      <c r="D57" s="46">
        <f>E57+F57+G57+H57+I57+J57+K57+L57+M57</f>
        <v>0</v>
      </c>
      <c r="E57" s="46">
        <f>VLOOKUP(B57,项目库明细表!A:K,11,0)</f>
        <v>0</v>
      </c>
      <c r="F57" s="46">
        <v>0</v>
      </c>
      <c r="G57" s="46">
        <v>0</v>
      </c>
      <c r="H57" s="46">
        <v>0</v>
      </c>
      <c r="I57" s="46">
        <v>0</v>
      </c>
      <c r="J57" s="46">
        <v>0</v>
      </c>
      <c r="K57" s="46">
        <v>0</v>
      </c>
      <c r="L57" s="46">
        <v>0</v>
      </c>
      <c r="M57" s="46">
        <v>0</v>
      </c>
    </row>
    <row r="58" ht="32" customHeight="1" spans="1:13">
      <c r="A58" s="44">
        <v>54</v>
      </c>
      <c r="B58" s="51" t="s">
        <v>68</v>
      </c>
      <c r="C58" s="46"/>
      <c r="D58" s="46"/>
      <c r="E58" s="46"/>
      <c r="F58" s="46"/>
      <c r="G58" s="44"/>
      <c r="H58" s="44"/>
      <c r="I58" s="44"/>
      <c r="J58" s="44"/>
      <c r="K58" s="44"/>
      <c r="L58" s="44"/>
      <c r="M58" s="44"/>
    </row>
    <row r="59" ht="32" customHeight="1" spans="1:13">
      <c r="A59" s="44">
        <v>55</v>
      </c>
      <c r="B59" s="50" t="s">
        <v>69</v>
      </c>
      <c r="C59" s="46"/>
      <c r="D59" s="46"/>
      <c r="E59" s="46"/>
      <c r="F59" s="46"/>
      <c r="G59" s="44"/>
      <c r="H59" s="44"/>
      <c r="I59" s="44"/>
      <c r="J59" s="44"/>
      <c r="K59" s="44"/>
      <c r="L59" s="44"/>
      <c r="M59" s="44"/>
    </row>
    <row r="60" ht="32" customHeight="1" spans="1:13">
      <c r="A60" s="44">
        <v>56</v>
      </c>
      <c r="B60" s="50" t="s">
        <v>70</v>
      </c>
      <c r="C60" s="46"/>
      <c r="D60" s="46"/>
      <c r="E60" s="46"/>
      <c r="F60" s="46"/>
      <c r="G60" s="44"/>
      <c r="H60" s="44"/>
      <c r="I60" s="44"/>
      <c r="J60" s="44"/>
      <c r="K60" s="44"/>
      <c r="L60" s="44"/>
      <c r="M60" s="44"/>
    </row>
    <row r="61" ht="32" customHeight="1" spans="1:13">
      <c r="A61" s="44">
        <v>57</v>
      </c>
      <c r="B61" s="48" t="s">
        <v>71</v>
      </c>
      <c r="C61" s="46"/>
      <c r="D61" s="46"/>
      <c r="E61" s="46"/>
      <c r="F61" s="46"/>
      <c r="G61" s="44"/>
      <c r="H61" s="44"/>
      <c r="I61" s="44"/>
      <c r="J61" s="44"/>
      <c r="K61" s="44"/>
      <c r="L61" s="44"/>
      <c r="M61" s="44"/>
    </row>
    <row r="62" s="29" customFormat="1" ht="32" customHeight="1" spans="1:13">
      <c r="A62" s="44">
        <v>58</v>
      </c>
      <c r="B62" s="52" t="s">
        <v>72</v>
      </c>
      <c r="C62" s="46">
        <v>0</v>
      </c>
      <c r="D62" s="46">
        <f>E62+F62+G62+H62+I62+J62+K62+L62+M62</f>
        <v>0</v>
      </c>
      <c r="E62" s="46">
        <f>VLOOKUP(B62,项目库明细表!A:K,11,0)</f>
        <v>0</v>
      </c>
      <c r="F62" s="46">
        <v>0</v>
      </c>
      <c r="G62" s="46">
        <v>0</v>
      </c>
      <c r="H62" s="46">
        <v>0</v>
      </c>
      <c r="I62" s="46">
        <v>0</v>
      </c>
      <c r="J62" s="46">
        <v>0</v>
      </c>
      <c r="K62" s="46">
        <v>0</v>
      </c>
      <c r="L62" s="46">
        <v>0</v>
      </c>
      <c r="M62" s="46">
        <v>0</v>
      </c>
    </row>
  </sheetData>
  <mergeCells count="6">
    <mergeCell ref="A1:M1"/>
    <mergeCell ref="A2:B2"/>
    <mergeCell ref="D3:M3"/>
    <mergeCell ref="A3:A4"/>
    <mergeCell ref="B3:B4"/>
    <mergeCell ref="C3:C4"/>
  </mergeCells>
  <printOptions horizontalCentered="1"/>
  <pageMargins left="0.551181102362205" right="0.551181102362205" top="0.590551181102362" bottom="0.590551181102362" header="0.31496062992126" footer="0.31496062992126"/>
  <pageSetup paperSize="9" firstPageNumber="4" orientation="landscape" useFirstPageNumber="1"/>
  <headerFooter>
    <oddFooter>&amp;C- &amp;P -</oddFooter>
  </headerFooter>
  <ignoredErrors>
    <ignoredError sqref="D40:M40 D25 D21"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O209"/>
  <sheetViews>
    <sheetView tabSelected="1" zoomScale="45" zoomScaleNormal="45" workbookViewId="0">
      <pane ySplit="5" topLeftCell="A72" activePane="bottomLeft" state="frozen"/>
      <selection/>
      <selection pane="bottomLeft" activeCell="C72" sqref="C72"/>
    </sheetView>
  </sheetViews>
  <sheetFormatPr defaultColWidth="6.87962962962963" defaultRowHeight="15"/>
  <cols>
    <col min="1" max="1" width="20.6296296296296" style="4" customWidth="1"/>
    <col min="2" max="2" width="33.4074074074074" style="3" customWidth="1"/>
    <col min="3" max="3" width="43.7407407407407" style="3" customWidth="1"/>
    <col min="4" max="4" width="7.87962962962963" style="3" customWidth="1"/>
    <col min="5" max="5" width="8.12962962962963" style="3" customWidth="1"/>
    <col min="6" max="6" width="6.37962962962963" style="3" customWidth="1"/>
    <col min="7" max="7" width="10.6296296296296" style="3" customWidth="1"/>
    <col min="8" max="8" width="10.2777777777778" style="3" customWidth="1"/>
    <col min="9" max="9" width="22.5" style="3" customWidth="1"/>
    <col min="10" max="10" width="19.7685185185185" style="3" customWidth="1"/>
    <col min="11" max="11" width="21.1296296296296" style="3" customWidth="1"/>
    <col min="12" max="12" width="19.3148148148148" style="3" customWidth="1"/>
    <col min="13" max="13" width="18.6296296296296" style="3" customWidth="1"/>
    <col min="14" max="14" width="12.6296296296296" style="3" customWidth="1"/>
    <col min="15" max="15" width="19.0925925925926" style="3" customWidth="1"/>
    <col min="16" max="16" width="20.6759259259259" style="3" customWidth="1"/>
    <col min="17" max="23" width="8.62962962962963" style="3" customWidth="1"/>
    <col min="24" max="24" width="6.37962962962963" style="3" customWidth="1"/>
    <col min="25" max="29" width="7.62962962962963" style="3" customWidth="1"/>
    <col min="30" max="30" width="10.6296296296296" style="3" customWidth="1"/>
    <col min="31" max="32" width="12.6296296296296" style="3" customWidth="1"/>
    <col min="33" max="33" width="32.1851851851852" style="3" customWidth="1"/>
    <col min="34" max="34" width="53.037037037037" style="3" customWidth="1"/>
    <col min="35" max="35" width="15" style="3" customWidth="1"/>
    <col min="36" max="39" width="8" style="3" hidden="1" customWidth="1"/>
    <col min="40" max="40" width="23.3796296296296" style="3" hidden="1" customWidth="1"/>
    <col min="41" max="41" width="8" style="3" hidden="1" customWidth="1"/>
    <col min="42" max="42" width="1.37037037037037" style="3" customWidth="1"/>
    <col min="43" max="271" width="8" style="3" customWidth="1"/>
    <col min="272" max="16384" width="6.87962962962963" style="3"/>
  </cols>
  <sheetData>
    <row r="1" ht="60" customHeight="1" spans="1:35">
      <c r="A1" s="5" t="s">
        <v>73</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19"/>
    </row>
    <row r="2" s="1" customFormat="1" ht="30" customHeight="1" spans="1:41">
      <c r="A2" s="6" t="s">
        <v>3</v>
      </c>
      <c r="B2" s="7" t="s">
        <v>74</v>
      </c>
      <c r="C2" s="7" t="s">
        <v>75</v>
      </c>
      <c r="D2" s="7" t="s">
        <v>76</v>
      </c>
      <c r="E2" s="7"/>
      <c r="F2" s="7" t="s">
        <v>77</v>
      </c>
      <c r="G2" s="7" t="s">
        <v>78</v>
      </c>
      <c r="H2" s="8" t="s">
        <v>79</v>
      </c>
      <c r="I2" s="8" t="s">
        <v>80</v>
      </c>
      <c r="J2" s="16" t="s">
        <v>81</v>
      </c>
      <c r="K2" s="17"/>
      <c r="L2" s="17"/>
      <c r="M2" s="17"/>
      <c r="N2" s="17"/>
      <c r="O2" s="17"/>
      <c r="P2" s="17"/>
      <c r="Q2" s="17"/>
      <c r="R2" s="17"/>
      <c r="S2" s="17"/>
      <c r="T2" s="17"/>
      <c r="U2" s="17"/>
      <c r="V2" s="17"/>
      <c r="W2" s="18"/>
      <c r="X2" s="7" t="s">
        <v>82</v>
      </c>
      <c r="Y2" s="7" t="s">
        <v>83</v>
      </c>
      <c r="Z2" s="7" t="s">
        <v>84</v>
      </c>
      <c r="AA2" s="7" t="s">
        <v>85</v>
      </c>
      <c r="AB2" s="7" t="s">
        <v>86</v>
      </c>
      <c r="AC2" s="7" t="s">
        <v>87</v>
      </c>
      <c r="AD2" s="7" t="s">
        <v>88</v>
      </c>
      <c r="AE2" s="7"/>
      <c r="AF2" s="7" t="s">
        <v>89</v>
      </c>
      <c r="AG2" s="7" t="s">
        <v>90</v>
      </c>
      <c r="AH2" s="7" t="s">
        <v>91</v>
      </c>
      <c r="AI2" s="7" t="s">
        <v>92</v>
      </c>
      <c r="AL2" s="20" t="s">
        <v>93</v>
      </c>
      <c r="AM2" s="21"/>
      <c r="AN2" s="21"/>
      <c r="AO2" s="24"/>
    </row>
    <row r="3" s="1" customFormat="1" ht="30" customHeight="1" spans="1:41">
      <c r="A3" s="6"/>
      <c r="B3" s="7"/>
      <c r="C3" s="7"/>
      <c r="D3" s="7" t="s">
        <v>94</v>
      </c>
      <c r="E3" s="7" t="s">
        <v>95</v>
      </c>
      <c r="F3" s="7"/>
      <c r="G3" s="7"/>
      <c r="H3" s="9"/>
      <c r="I3" s="9"/>
      <c r="J3" s="8" t="s">
        <v>6</v>
      </c>
      <c r="K3" s="7" t="s">
        <v>96</v>
      </c>
      <c r="L3" s="7"/>
      <c r="M3" s="7"/>
      <c r="N3" s="7"/>
      <c r="O3" s="7"/>
      <c r="P3" s="7" t="s">
        <v>97</v>
      </c>
      <c r="Q3" s="7"/>
      <c r="R3" s="7"/>
      <c r="S3" s="7"/>
      <c r="T3" s="7"/>
      <c r="U3" s="7"/>
      <c r="V3" s="7"/>
      <c r="W3" s="7"/>
      <c r="X3" s="7"/>
      <c r="Y3" s="7"/>
      <c r="Z3" s="7"/>
      <c r="AA3" s="7"/>
      <c r="AB3" s="7"/>
      <c r="AC3" s="7"/>
      <c r="AD3" s="7"/>
      <c r="AE3" s="7"/>
      <c r="AF3" s="7"/>
      <c r="AG3" s="7"/>
      <c r="AH3" s="7"/>
      <c r="AI3" s="7"/>
      <c r="AL3" s="22" t="s">
        <v>98</v>
      </c>
      <c r="AM3" s="22" t="s">
        <v>99</v>
      </c>
      <c r="AN3" s="22" t="s">
        <v>100</v>
      </c>
      <c r="AO3" s="22" t="s">
        <v>101</v>
      </c>
    </row>
    <row r="4" s="1" customFormat="1" ht="53.1" customHeight="1" spans="1:41">
      <c r="A4" s="6"/>
      <c r="B4" s="7"/>
      <c r="C4" s="7"/>
      <c r="D4" s="7"/>
      <c r="E4" s="7"/>
      <c r="F4" s="7"/>
      <c r="G4" s="7"/>
      <c r="H4" s="10"/>
      <c r="I4" s="10"/>
      <c r="J4" s="10"/>
      <c r="K4" s="7" t="s">
        <v>102</v>
      </c>
      <c r="L4" s="7" t="s">
        <v>103</v>
      </c>
      <c r="M4" s="7" t="s">
        <v>104</v>
      </c>
      <c r="N4" s="7" t="s">
        <v>105</v>
      </c>
      <c r="O4" s="7" t="s">
        <v>106</v>
      </c>
      <c r="P4" s="7" t="s">
        <v>107</v>
      </c>
      <c r="Q4" s="7" t="s">
        <v>108</v>
      </c>
      <c r="R4" s="7" t="s">
        <v>109</v>
      </c>
      <c r="S4" s="7" t="s">
        <v>110</v>
      </c>
      <c r="T4" s="7" t="s">
        <v>111</v>
      </c>
      <c r="U4" s="7" t="s">
        <v>112</v>
      </c>
      <c r="V4" s="7" t="s">
        <v>113</v>
      </c>
      <c r="W4" s="7" t="s">
        <v>114</v>
      </c>
      <c r="X4" s="7"/>
      <c r="Y4" s="7"/>
      <c r="Z4" s="7"/>
      <c r="AA4" s="7"/>
      <c r="AB4" s="7"/>
      <c r="AC4" s="7"/>
      <c r="AD4" s="7" t="s">
        <v>115</v>
      </c>
      <c r="AE4" s="7" t="s">
        <v>116</v>
      </c>
      <c r="AF4" s="7"/>
      <c r="AG4" s="7"/>
      <c r="AH4" s="7"/>
      <c r="AI4" s="7"/>
      <c r="AL4" s="22" t="s">
        <v>117</v>
      </c>
      <c r="AM4" s="22" t="s">
        <v>118</v>
      </c>
      <c r="AN4" s="22" t="s">
        <v>119</v>
      </c>
      <c r="AO4" s="22" t="s">
        <v>120</v>
      </c>
    </row>
    <row r="5" s="2" customFormat="1" ht="35.1" customHeight="1" spans="1:41">
      <c r="A5" s="11" t="s">
        <v>121</v>
      </c>
      <c r="B5" s="12">
        <f>B6+B111+B119+B125+B127+B132+B140+B141+B150+B161+B171+B203+B208</f>
        <v>149</v>
      </c>
      <c r="C5" s="12"/>
      <c r="D5" s="12"/>
      <c r="E5" s="12"/>
      <c r="F5" s="12"/>
      <c r="G5" s="12"/>
      <c r="H5" s="12"/>
      <c r="I5" s="12"/>
      <c r="J5" s="12">
        <f>J6+J111+J119+J125+J127+J132+J140+J141+J150+J161+J171+J203+J208</f>
        <v>20784.8</v>
      </c>
      <c r="K5" s="12">
        <f t="shared" ref="K5:W5" si="0">K6+K111+K119+K125+K127+K132+K140+K141+K150+K161+K171+K203+K208</f>
        <v>11321.8</v>
      </c>
      <c r="L5" s="12">
        <f t="shared" si="0"/>
        <v>7052</v>
      </c>
      <c r="M5" s="12">
        <f t="shared" si="0"/>
        <v>3569.8</v>
      </c>
      <c r="N5" s="12">
        <f t="shared" si="0"/>
        <v>700</v>
      </c>
      <c r="O5" s="12">
        <f t="shared" si="0"/>
        <v>0</v>
      </c>
      <c r="P5" s="12">
        <f t="shared" si="0"/>
        <v>9198</v>
      </c>
      <c r="Q5" s="12">
        <f t="shared" si="0"/>
        <v>0</v>
      </c>
      <c r="R5" s="12">
        <f t="shared" si="0"/>
        <v>0</v>
      </c>
      <c r="S5" s="12">
        <f t="shared" si="0"/>
        <v>0</v>
      </c>
      <c r="T5" s="12">
        <f t="shared" si="0"/>
        <v>0</v>
      </c>
      <c r="U5" s="12">
        <f t="shared" si="0"/>
        <v>0</v>
      </c>
      <c r="V5" s="12">
        <f t="shared" si="0"/>
        <v>0</v>
      </c>
      <c r="W5" s="12">
        <f t="shared" si="0"/>
        <v>265</v>
      </c>
      <c r="X5" s="12"/>
      <c r="Y5" s="12"/>
      <c r="Z5" s="12"/>
      <c r="AA5" s="12"/>
      <c r="AB5" s="12"/>
      <c r="AC5" s="12"/>
      <c r="AD5" s="12">
        <f>AD6+AD111+AD119+AD125+AD127+AD132+AD140+AD141+AD150+AD161+AD171+AD203+AD208</f>
        <v>37101</v>
      </c>
      <c r="AE5" s="12">
        <f>AE6+AE111+AE119+AE125+AE127+AE132+AE140+AE141+AE150+AE161+AE171+AE203+AE208</f>
        <v>82987</v>
      </c>
      <c r="AF5" s="12">
        <f>AF6+AF111+AF119+AF125+AF127+AF132+AF140+AF141+AF150+AF161+AF171+AF203+AF208</f>
        <v>147806</v>
      </c>
      <c r="AG5" s="14"/>
      <c r="AH5" s="14"/>
      <c r="AI5" s="14"/>
      <c r="AL5" s="22"/>
      <c r="AM5" s="22" t="s">
        <v>122</v>
      </c>
      <c r="AN5" s="22"/>
      <c r="AO5" s="22"/>
    </row>
    <row r="6" s="2" customFormat="1" ht="35.1" customHeight="1" spans="1:41">
      <c r="A6" s="13" t="s">
        <v>123</v>
      </c>
      <c r="B6" s="14">
        <f>B7+B69+B78+B79+B80</f>
        <v>99</v>
      </c>
      <c r="C6" s="14"/>
      <c r="D6" s="14"/>
      <c r="E6" s="14"/>
      <c r="F6" s="14"/>
      <c r="G6" s="14"/>
      <c r="H6" s="14"/>
      <c r="I6" s="14"/>
      <c r="J6" s="14">
        <f>J7+J69+J78+J79+J80</f>
        <v>10155.8</v>
      </c>
      <c r="K6" s="14">
        <f t="shared" ref="K6:W6" si="1">K7+K69+K78+K79+K80</f>
        <v>6282.8</v>
      </c>
      <c r="L6" s="14">
        <f t="shared" si="1"/>
        <v>4722</v>
      </c>
      <c r="M6" s="14">
        <f t="shared" si="1"/>
        <v>1560.8</v>
      </c>
      <c r="N6" s="14">
        <f t="shared" si="1"/>
        <v>0</v>
      </c>
      <c r="O6" s="14">
        <f t="shared" si="1"/>
        <v>0</v>
      </c>
      <c r="P6" s="14">
        <f t="shared" si="1"/>
        <v>3618</v>
      </c>
      <c r="Q6" s="14">
        <f t="shared" si="1"/>
        <v>0</v>
      </c>
      <c r="R6" s="14">
        <f t="shared" si="1"/>
        <v>0</v>
      </c>
      <c r="S6" s="14">
        <f t="shared" si="1"/>
        <v>0</v>
      </c>
      <c r="T6" s="14">
        <f t="shared" si="1"/>
        <v>0</v>
      </c>
      <c r="U6" s="14">
        <f t="shared" si="1"/>
        <v>0</v>
      </c>
      <c r="V6" s="14">
        <f t="shared" si="1"/>
        <v>0</v>
      </c>
      <c r="W6" s="14">
        <f t="shared" si="1"/>
        <v>255</v>
      </c>
      <c r="X6" s="14"/>
      <c r="Y6" s="14"/>
      <c r="Z6" s="14"/>
      <c r="AA6" s="14"/>
      <c r="AB6" s="14"/>
      <c r="AC6" s="14"/>
      <c r="AD6" s="14">
        <f t="shared" ref="AD6:AF6" si="2">AD7+AD69+AD78+AD79+AD80</f>
        <v>6753</v>
      </c>
      <c r="AE6" s="14">
        <f t="shared" si="2"/>
        <v>15508</v>
      </c>
      <c r="AF6" s="14">
        <f t="shared" si="2"/>
        <v>52521</v>
      </c>
      <c r="AG6" s="14"/>
      <c r="AH6" s="14"/>
      <c r="AI6" s="14"/>
      <c r="AL6" s="22"/>
      <c r="AM6" s="22" t="s">
        <v>124</v>
      </c>
      <c r="AN6" s="22"/>
      <c r="AO6" s="22"/>
    </row>
    <row r="7" ht="35.1" customHeight="1" spans="1:35">
      <c r="A7" s="11" t="s">
        <v>18</v>
      </c>
      <c r="B7" s="14">
        <v>61</v>
      </c>
      <c r="C7" s="14"/>
      <c r="D7" s="14"/>
      <c r="E7" s="14"/>
      <c r="F7" s="14"/>
      <c r="G7" s="14"/>
      <c r="H7" s="14"/>
      <c r="I7" s="14"/>
      <c r="J7" s="14">
        <f>SUM(J8:J68)</f>
        <v>1475</v>
      </c>
      <c r="K7" s="14">
        <f t="shared" ref="K7:W7" si="3">SUM(K8:K68)</f>
        <v>1475</v>
      </c>
      <c r="L7" s="14">
        <f t="shared" si="3"/>
        <v>1050</v>
      </c>
      <c r="M7" s="14">
        <f t="shared" si="3"/>
        <v>425</v>
      </c>
      <c r="N7" s="14">
        <f t="shared" si="3"/>
        <v>0</v>
      </c>
      <c r="O7" s="14">
        <f t="shared" si="3"/>
        <v>0</v>
      </c>
      <c r="P7" s="14">
        <f t="shared" si="3"/>
        <v>0</v>
      </c>
      <c r="Q7" s="14">
        <f t="shared" si="3"/>
        <v>0</v>
      </c>
      <c r="R7" s="14">
        <f t="shared" si="3"/>
        <v>0</v>
      </c>
      <c r="S7" s="14">
        <f t="shared" si="3"/>
        <v>0</v>
      </c>
      <c r="T7" s="14">
        <f t="shared" si="3"/>
        <v>0</v>
      </c>
      <c r="U7" s="14">
        <f t="shared" si="3"/>
        <v>0</v>
      </c>
      <c r="V7" s="14">
        <f t="shared" si="3"/>
        <v>0</v>
      </c>
      <c r="W7" s="14">
        <f t="shared" si="3"/>
        <v>0</v>
      </c>
      <c r="X7" s="14"/>
      <c r="Y7" s="14"/>
      <c r="Z7" s="14"/>
      <c r="AA7" s="14"/>
      <c r="AB7" s="14"/>
      <c r="AC7" s="14"/>
      <c r="AD7" s="14">
        <f>SUM(AD8:AD9)</f>
        <v>3400</v>
      </c>
      <c r="AE7" s="14">
        <f>SUM(AE8:AE9)</f>
        <v>6700</v>
      </c>
      <c r="AF7" s="14">
        <f>SUM(AF8:AF9)</f>
        <v>8000</v>
      </c>
      <c r="AG7" s="14"/>
      <c r="AH7" s="14"/>
      <c r="AI7" s="23"/>
    </row>
    <row r="8" ht="65" customHeight="1" spans="1:35">
      <c r="A8" s="15">
        <v>1</v>
      </c>
      <c r="B8" s="14" t="s">
        <v>125</v>
      </c>
      <c r="C8" s="14" t="s">
        <v>126</v>
      </c>
      <c r="D8" s="14" t="s">
        <v>127</v>
      </c>
      <c r="E8" s="14" t="s">
        <v>128</v>
      </c>
      <c r="F8" s="14" t="s">
        <v>129</v>
      </c>
      <c r="G8" s="14" t="s">
        <v>130</v>
      </c>
      <c r="H8" s="14" t="s">
        <v>131</v>
      </c>
      <c r="I8" s="15">
        <v>13571462286</v>
      </c>
      <c r="J8" s="14">
        <v>600</v>
      </c>
      <c r="K8" s="14">
        <v>600</v>
      </c>
      <c r="L8" s="14">
        <v>600</v>
      </c>
      <c r="M8" s="14"/>
      <c r="N8" s="14"/>
      <c r="O8" s="14"/>
      <c r="P8" s="14"/>
      <c r="Q8" s="14"/>
      <c r="R8" s="14"/>
      <c r="S8" s="14"/>
      <c r="T8" s="14"/>
      <c r="U8" s="14"/>
      <c r="V8" s="14"/>
      <c r="W8" s="14"/>
      <c r="X8" s="14" t="s">
        <v>119</v>
      </c>
      <c r="Y8" s="14" t="s">
        <v>101</v>
      </c>
      <c r="Z8" s="14" t="s">
        <v>120</v>
      </c>
      <c r="AA8" s="14" t="s">
        <v>120</v>
      </c>
      <c r="AB8" s="14" t="s">
        <v>101</v>
      </c>
      <c r="AC8" s="14" t="s">
        <v>120</v>
      </c>
      <c r="AD8" s="14">
        <v>400</v>
      </c>
      <c r="AE8" s="14">
        <v>1700</v>
      </c>
      <c r="AF8" s="14">
        <v>3000</v>
      </c>
      <c r="AG8" s="14" t="s">
        <v>132</v>
      </c>
      <c r="AH8" s="14" t="s">
        <v>133</v>
      </c>
      <c r="AI8" s="23"/>
    </row>
    <row r="9" ht="65" customHeight="1" spans="1:35">
      <c r="A9" s="15">
        <v>2</v>
      </c>
      <c r="B9" s="14" t="s">
        <v>134</v>
      </c>
      <c r="C9" s="14" t="s">
        <v>135</v>
      </c>
      <c r="D9" s="14" t="s">
        <v>127</v>
      </c>
      <c r="E9" s="14" t="s">
        <v>128</v>
      </c>
      <c r="F9" s="14" t="s">
        <v>129</v>
      </c>
      <c r="G9" s="14" t="s">
        <v>130</v>
      </c>
      <c r="H9" s="14" t="s">
        <v>131</v>
      </c>
      <c r="I9" s="15">
        <v>13571462286</v>
      </c>
      <c r="J9" s="14">
        <v>450</v>
      </c>
      <c r="K9" s="14">
        <v>450</v>
      </c>
      <c r="L9" s="14">
        <v>450</v>
      </c>
      <c r="M9" s="14"/>
      <c r="N9" s="14"/>
      <c r="O9" s="14"/>
      <c r="P9" s="14"/>
      <c r="Q9" s="14"/>
      <c r="R9" s="14"/>
      <c r="S9" s="14"/>
      <c r="T9" s="14"/>
      <c r="U9" s="14"/>
      <c r="V9" s="14"/>
      <c r="W9" s="14"/>
      <c r="X9" s="14" t="s">
        <v>119</v>
      </c>
      <c r="Y9" s="14" t="s">
        <v>101</v>
      </c>
      <c r="Z9" s="14" t="s">
        <v>120</v>
      </c>
      <c r="AA9" s="14" t="s">
        <v>120</v>
      </c>
      <c r="AB9" s="14" t="s">
        <v>120</v>
      </c>
      <c r="AC9" s="14" t="s">
        <v>120</v>
      </c>
      <c r="AD9" s="14">
        <v>3000</v>
      </c>
      <c r="AE9" s="14">
        <v>5000</v>
      </c>
      <c r="AF9" s="14">
        <v>5000</v>
      </c>
      <c r="AG9" s="14" t="s">
        <v>136</v>
      </c>
      <c r="AH9" s="14" t="s">
        <v>137</v>
      </c>
      <c r="AI9" s="23"/>
    </row>
    <row r="10" ht="65" customHeight="1" spans="1:35">
      <c r="A10" s="15">
        <v>3</v>
      </c>
      <c r="B10" s="14" t="s">
        <v>138</v>
      </c>
      <c r="C10" s="14" t="s">
        <v>139</v>
      </c>
      <c r="D10" s="14" t="s">
        <v>140</v>
      </c>
      <c r="E10" s="14" t="s">
        <v>141</v>
      </c>
      <c r="F10" s="14" t="s">
        <v>129</v>
      </c>
      <c r="G10" s="14" t="s">
        <v>130</v>
      </c>
      <c r="H10" s="14" t="s">
        <v>131</v>
      </c>
      <c r="I10" s="15">
        <v>13571462286</v>
      </c>
      <c r="J10" s="14">
        <v>5</v>
      </c>
      <c r="K10" s="14">
        <v>5</v>
      </c>
      <c r="L10" s="14"/>
      <c r="M10" s="14">
        <v>5</v>
      </c>
      <c r="N10" s="14"/>
      <c r="O10" s="14"/>
      <c r="P10" s="14"/>
      <c r="Q10" s="14"/>
      <c r="R10" s="14"/>
      <c r="S10" s="14"/>
      <c r="T10" s="14"/>
      <c r="U10" s="14"/>
      <c r="V10" s="14"/>
      <c r="W10" s="14"/>
      <c r="X10" s="14"/>
      <c r="Y10" s="14" t="s">
        <v>101</v>
      </c>
      <c r="Z10" s="14" t="s">
        <v>120</v>
      </c>
      <c r="AA10" s="14" t="s">
        <v>120</v>
      </c>
      <c r="AB10" s="14" t="s">
        <v>101</v>
      </c>
      <c r="AC10" s="14" t="s">
        <v>120</v>
      </c>
      <c r="AD10" s="14">
        <v>31</v>
      </c>
      <c r="AE10" s="14">
        <v>97</v>
      </c>
      <c r="AF10" s="14">
        <v>767</v>
      </c>
      <c r="AG10" s="14" t="s">
        <v>142</v>
      </c>
      <c r="AH10" s="14" t="s">
        <v>143</v>
      </c>
      <c r="AI10" s="23"/>
    </row>
    <row r="11" ht="65" customHeight="1" spans="1:35">
      <c r="A11" s="15">
        <v>4</v>
      </c>
      <c r="B11" s="14" t="s">
        <v>144</v>
      </c>
      <c r="C11" s="14" t="s">
        <v>145</v>
      </c>
      <c r="D11" s="14" t="s">
        <v>140</v>
      </c>
      <c r="E11" s="14" t="s">
        <v>146</v>
      </c>
      <c r="F11" s="14" t="s">
        <v>129</v>
      </c>
      <c r="G11" s="14" t="s">
        <v>130</v>
      </c>
      <c r="H11" s="14" t="s">
        <v>131</v>
      </c>
      <c r="I11" s="15">
        <v>13571462286</v>
      </c>
      <c r="J11" s="14">
        <v>5</v>
      </c>
      <c r="K11" s="14">
        <v>5</v>
      </c>
      <c r="L11" s="14"/>
      <c r="M11" s="14">
        <v>5</v>
      </c>
      <c r="N11" s="14"/>
      <c r="O11" s="14"/>
      <c r="P11" s="14"/>
      <c r="Q11" s="14"/>
      <c r="R11" s="14"/>
      <c r="S11" s="14"/>
      <c r="T11" s="14"/>
      <c r="U11" s="14"/>
      <c r="V11" s="14"/>
      <c r="W11" s="14"/>
      <c r="X11" s="14"/>
      <c r="Y11" s="14" t="s">
        <v>101</v>
      </c>
      <c r="Z11" s="14" t="s">
        <v>120</v>
      </c>
      <c r="AA11" s="14" t="s">
        <v>120</v>
      </c>
      <c r="AB11" s="14" t="s">
        <v>101</v>
      </c>
      <c r="AC11" s="14" t="s">
        <v>120</v>
      </c>
      <c r="AD11" s="14">
        <v>64</v>
      </c>
      <c r="AE11" s="14">
        <v>234</v>
      </c>
      <c r="AF11" s="14">
        <v>1985</v>
      </c>
      <c r="AG11" s="14" t="s">
        <v>142</v>
      </c>
      <c r="AH11" s="14" t="s">
        <v>147</v>
      </c>
      <c r="AI11" s="23"/>
    </row>
    <row r="12" ht="65" customHeight="1" spans="1:35">
      <c r="A12" s="15">
        <v>5</v>
      </c>
      <c r="B12" s="14" t="s">
        <v>148</v>
      </c>
      <c r="C12" s="14" t="s">
        <v>149</v>
      </c>
      <c r="D12" s="14" t="s">
        <v>140</v>
      </c>
      <c r="E12" s="14" t="s">
        <v>150</v>
      </c>
      <c r="F12" s="14" t="s">
        <v>129</v>
      </c>
      <c r="G12" s="14" t="s">
        <v>130</v>
      </c>
      <c r="H12" s="14" t="s">
        <v>131</v>
      </c>
      <c r="I12" s="15">
        <v>13571462286</v>
      </c>
      <c r="J12" s="14">
        <v>5</v>
      </c>
      <c r="K12" s="14">
        <v>5</v>
      </c>
      <c r="L12" s="14"/>
      <c r="M12" s="14">
        <v>5</v>
      </c>
      <c r="N12" s="14"/>
      <c r="O12" s="14"/>
      <c r="P12" s="14"/>
      <c r="Q12" s="14"/>
      <c r="R12" s="14"/>
      <c r="S12" s="14"/>
      <c r="T12" s="14"/>
      <c r="U12" s="14"/>
      <c r="V12" s="14"/>
      <c r="W12" s="14"/>
      <c r="X12" s="14"/>
      <c r="Y12" s="14" t="s">
        <v>101</v>
      </c>
      <c r="Z12" s="14" t="s">
        <v>120</v>
      </c>
      <c r="AA12" s="14" t="s">
        <v>120</v>
      </c>
      <c r="AB12" s="14" t="s">
        <v>101</v>
      </c>
      <c r="AC12" s="14" t="s">
        <v>120</v>
      </c>
      <c r="AD12" s="14">
        <v>20</v>
      </c>
      <c r="AE12" s="14">
        <v>51</v>
      </c>
      <c r="AF12" s="14">
        <v>1117</v>
      </c>
      <c r="AG12" s="14" t="s">
        <v>142</v>
      </c>
      <c r="AH12" s="14" t="s">
        <v>151</v>
      </c>
      <c r="AI12" s="23"/>
    </row>
    <row r="13" ht="65" customHeight="1" spans="1:35">
      <c r="A13" s="15">
        <v>6</v>
      </c>
      <c r="B13" s="14" t="s">
        <v>152</v>
      </c>
      <c r="C13" s="14" t="s">
        <v>153</v>
      </c>
      <c r="D13" s="14" t="s">
        <v>140</v>
      </c>
      <c r="E13" s="14" t="s">
        <v>154</v>
      </c>
      <c r="F13" s="14" t="s">
        <v>129</v>
      </c>
      <c r="G13" s="14" t="s">
        <v>130</v>
      </c>
      <c r="H13" s="14" t="s">
        <v>131</v>
      </c>
      <c r="I13" s="15">
        <v>13571462286</v>
      </c>
      <c r="J13" s="14">
        <v>5</v>
      </c>
      <c r="K13" s="14">
        <v>5</v>
      </c>
      <c r="L13" s="14"/>
      <c r="M13" s="14">
        <v>5</v>
      </c>
      <c r="N13" s="14"/>
      <c r="O13" s="14"/>
      <c r="P13" s="14"/>
      <c r="Q13" s="14"/>
      <c r="R13" s="14"/>
      <c r="S13" s="14"/>
      <c r="T13" s="14"/>
      <c r="U13" s="14"/>
      <c r="V13" s="14"/>
      <c r="W13" s="14"/>
      <c r="X13" s="14"/>
      <c r="Y13" s="14" t="s">
        <v>101</v>
      </c>
      <c r="Z13" s="14" t="s">
        <v>120</v>
      </c>
      <c r="AA13" s="14" t="s">
        <v>120</v>
      </c>
      <c r="AB13" s="14" t="s">
        <v>101</v>
      </c>
      <c r="AC13" s="14" t="s">
        <v>120</v>
      </c>
      <c r="AD13" s="14">
        <v>178</v>
      </c>
      <c r="AE13" s="14">
        <v>461</v>
      </c>
      <c r="AF13" s="14">
        <v>2234</v>
      </c>
      <c r="AG13" s="14" t="s">
        <v>142</v>
      </c>
      <c r="AH13" s="14" t="s">
        <v>155</v>
      </c>
      <c r="AI13" s="23"/>
    </row>
    <row r="14" ht="65" customHeight="1" spans="1:35">
      <c r="A14" s="15">
        <v>7</v>
      </c>
      <c r="B14" s="14" t="s">
        <v>156</v>
      </c>
      <c r="C14" s="14" t="s">
        <v>157</v>
      </c>
      <c r="D14" s="14" t="s">
        <v>140</v>
      </c>
      <c r="E14" s="14" t="s">
        <v>158</v>
      </c>
      <c r="F14" s="14" t="s">
        <v>129</v>
      </c>
      <c r="G14" s="14" t="s">
        <v>130</v>
      </c>
      <c r="H14" s="14" t="s">
        <v>131</v>
      </c>
      <c r="I14" s="15">
        <v>13571462286</v>
      </c>
      <c r="J14" s="14">
        <v>5</v>
      </c>
      <c r="K14" s="14">
        <v>5</v>
      </c>
      <c r="L14" s="14"/>
      <c r="M14" s="14">
        <v>5</v>
      </c>
      <c r="N14" s="14"/>
      <c r="O14" s="14"/>
      <c r="P14" s="14"/>
      <c r="Q14" s="14"/>
      <c r="R14" s="14"/>
      <c r="S14" s="14"/>
      <c r="T14" s="14"/>
      <c r="U14" s="14"/>
      <c r="V14" s="14"/>
      <c r="W14" s="14"/>
      <c r="X14" s="14"/>
      <c r="Y14" s="14" t="s">
        <v>101</v>
      </c>
      <c r="Z14" s="14" t="s">
        <v>120</v>
      </c>
      <c r="AA14" s="14" t="s">
        <v>120</v>
      </c>
      <c r="AB14" s="14" t="s">
        <v>101</v>
      </c>
      <c r="AC14" s="14" t="s">
        <v>120</v>
      </c>
      <c r="AD14" s="14">
        <v>67</v>
      </c>
      <c r="AE14" s="14">
        <v>192</v>
      </c>
      <c r="AF14" s="14">
        <v>1544</v>
      </c>
      <c r="AG14" s="14" t="s">
        <v>142</v>
      </c>
      <c r="AH14" s="14" t="s">
        <v>159</v>
      </c>
      <c r="AI14" s="23"/>
    </row>
    <row r="15" ht="65" customHeight="1" spans="1:35">
      <c r="A15" s="15">
        <v>8</v>
      </c>
      <c r="B15" s="14" t="s">
        <v>160</v>
      </c>
      <c r="C15" s="14" t="s">
        <v>161</v>
      </c>
      <c r="D15" s="14" t="s">
        <v>140</v>
      </c>
      <c r="E15" s="14" t="s">
        <v>162</v>
      </c>
      <c r="F15" s="14" t="s">
        <v>129</v>
      </c>
      <c r="G15" s="14" t="s">
        <v>130</v>
      </c>
      <c r="H15" s="14" t="s">
        <v>131</v>
      </c>
      <c r="I15" s="15">
        <v>13571462286</v>
      </c>
      <c r="J15" s="14">
        <v>5</v>
      </c>
      <c r="K15" s="14">
        <v>5</v>
      </c>
      <c r="L15" s="14"/>
      <c r="M15" s="14">
        <v>5</v>
      </c>
      <c r="N15" s="14"/>
      <c r="O15" s="14"/>
      <c r="P15" s="14"/>
      <c r="Q15" s="14"/>
      <c r="R15" s="14"/>
      <c r="S15" s="14"/>
      <c r="T15" s="14"/>
      <c r="U15" s="14"/>
      <c r="V15" s="14"/>
      <c r="W15" s="14"/>
      <c r="X15" s="14"/>
      <c r="Y15" s="14" t="s">
        <v>101</v>
      </c>
      <c r="Z15" s="14" t="s">
        <v>120</v>
      </c>
      <c r="AA15" s="14" t="s">
        <v>120</v>
      </c>
      <c r="AB15" s="14" t="s">
        <v>101</v>
      </c>
      <c r="AC15" s="14" t="s">
        <v>120</v>
      </c>
      <c r="AD15" s="14">
        <v>66</v>
      </c>
      <c r="AE15" s="14">
        <v>105</v>
      </c>
      <c r="AF15" s="14">
        <v>1287</v>
      </c>
      <c r="AG15" s="14" t="s">
        <v>142</v>
      </c>
      <c r="AH15" s="14" t="s">
        <v>163</v>
      </c>
      <c r="AI15" s="23"/>
    </row>
    <row r="16" ht="65" customHeight="1" spans="1:35">
      <c r="A16" s="15">
        <v>9</v>
      </c>
      <c r="B16" s="14" t="s">
        <v>164</v>
      </c>
      <c r="C16" s="14" t="s">
        <v>165</v>
      </c>
      <c r="D16" s="14" t="s">
        <v>140</v>
      </c>
      <c r="E16" s="14" t="s">
        <v>166</v>
      </c>
      <c r="F16" s="14" t="s">
        <v>129</v>
      </c>
      <c r="G16" s="14" t="s">
        <v>130</v>
      </c>
      <c r="H16" s="14" t="s">
        <v>131</v>
      </c>
      <c r="I16" s="15">
        <v>13571462286</v>
      </c>
      <c r="J16" s="14">
        <v>5</v>
      </c>
      <c r="K16" s="14">
        <v>5</v>
      </c>
      <c r="L16" s="14"/>
      <c r="M16" s="14">
        <v>5</v>
      </c>
      <c r="N16" s="14"/>
      <c r="O16" s="14"/>
      <c r="P16" s="14"/>
      <c r="Q16" s="14"/>
      <c r="R16" s="14"/>
      <c r="S16" s="14"/>
      <c r="T16" s="14"/>
      <c r="U16" s="14"/>
      <c r="V16" s="14"/>
      <c r="W16" s="14"/>
      <c r="X16" s="14"/>
      <c r="Y16" s="14" t="s">
        <v>101</v>
      </c>
      <c r="Z16" s="14" t="s">
        <v>120</v>
      </c>
      <c r="AA16" s="14" t="s">
        <v>120</v>
      </c>
      <c r="AB16" s="14" t="s">
        <v>101</v>
      </c>
      <c r="AC16" s="14" t="s">
        <v>120</v>
      </c>
      <c r="AD16" s="14">
        <v>40</v>
      </c>
      <c r="AE16" s="14">
        <v>109</v>
      </c>
      <c r="AF16" s="14">
        <v>1623</v>
      </c>
      <c r="AG16" s="14" t="s">
        <v>142</v>
      </c>
      <c r="AH16" s="14" t="s">
        <v>167</v>
      </c>
      <c r="AI16" s="23"/>
    </row>
    <row r="17" ht="65" customHeight="1" spans="1:35">
      <c r="A17" s="15">
        <v>10</v>
      </c>
      <c r="B17" s="14" t="s">
        <v>168</v>
      </c>
      <c r="C17" s="14" t="s">
        <v>169</v>
      </c>
      <c r="D17" s="14" t="s">
        <v>140</v>
      </c>
      <c r="E17" s="14" t="s">
        <v>170</v>
      </c>
      <c r="F17" s="14" t="s">
        <v>129</v>
      </c>
      <c r="G17" s="14" t="s">
        <v>130</v>
      </c>
      <c r="H17" s="14" t="s">
        <v>131</v>
      </c>
      <c r="I17" s="15">
        <v>13571462286</v>
      </c>
      <c r="J17" s="14">
        <v>5</v>
      </c>
      <c r="K17" s="14">
        <v>5</v>
      </c>
      <c r="L17" s="14"/>
      <c r="M17" s="14">
        <v>5</v>
      </c>
      <c r="N17" s="14"/>
      <c r="O17" s="14"/>
      <c r="P17" s="14"/>
      <c r="Q17" s="14"/>
      <c r="R17" s="14"/>
      <c r="S17" s="14"/>
      <c r="T17" s="14"/>
      <c r="U17" s="14"/>
      <c r="V17" s="14"/>
      <c r="W17" s="14"/>
      <c r="X17" s="14"/>
      <c r="Y17" s="14" t="s">
        <v>101</v>
      </c>
      <c r="Z17" s="14" t="s">
        <v>120</v>
      </c>
      <c r="AA17" s="14" t="s">
        <v>120</v>
      </c>
      <c r="AB17" s="14" t="s">
        <v>101</v>
      </c>
      <c r="AC17" s="14" t="s">
        <v>120</v>
      </c>
      <c r="AD17" s="14">
        <v>52</v>
      </c>
      <c r="AE17" s="14">
        <v>155</v>
      </c>
      <c r="AF17" s="14">
        <v>1458</v>
      </c>
      <c r="AG17" s="14" t="s">
        <v>142</v>
      </c>
      <c r="AH17" s="14" t="s">
        <v>171</v>
      </c>
      <c r="AI17" s="23"/>
    </row>
    <row r="18" ht="65" customHeight="1" spans="1:35">
      <c r="A18" s="15">
        <v>11</v>
      </c>
      <c r="B18" s="14" t="s">
        <v>172</v>
      </c>
      <c r="C18" s="14" t="s">
        <v>173</v>
      </c>
      <c r="D18" s="14" t="s">
        <v>140</v>
      </c>
      <c r="E18" s="14" t="s">
        <v>174</v>
      </c>
      <c r="F18" s="14" t="s">
        <v>129</v>
      </c>
      <c r="G18" s="14" t="s">
        <v>130</v>
      </c>
      <c r="H18" s="14" t="s">
        <v>131</v>
      </c>
      <c r="I18" s="15">
        <v>13571462286</v>
      </c>
      <c r="J18" s="14">
        <v>5</v>
      </c>
      <c r="K18" s="14">
        <v>5</v>
      </c>
      <c r="L18" s="14"/>
      <c r="M18" s="14">
        <v>5</v>
      </c>
      <c r="N18" s="14"/>
      <c r="O18" s="14"/>
      <c r="P18" s="14"/>
      <c r="Q18" s="14"/>
      <c r="R18" s="14"/>
      <c r="S18" s="14"/>
      <c r="T18" s="14"/>
      <c r="U18" s="14"/>
      <c r="V18" s="14"/>
      <c r="W18" s="14"/>
      <c r="X18" s="14"/>
      <c r="Y18" s="14" t="s">
        <v>101</v>
      </c>
      <c r="Z18" s="14" t="s">
        <v>120</v>
      </c>
      <c r="AA18" s="14" t="s">
        <v>120</v>
      </c>
      <c r="AB18" s="14" t="s">
        <v>101</v>
      </c>
      <c r="AC18" s="14" t="s">
        <v>120</v>
      </c>
      <c r="AD18" s="14">
        <v>29</v>
      </c>
      <c r="AE18" s="14">
        <v>74</v>
      </c>
      <c r="AF18" s="14">
        <v>1737</v>
      </c>
      <c r="AG18" s="14" t="s">
        <v>142</v>
      </c>
      <c r="AH18" s="14" t="s">
        <v>175</v>
      </c>
      <c r="AI18" s="23"/>
    </row>
    <row r="19" ht="65" customHeight="1" spans="1:35">
      <c r="A19" s="15">
        <v>12</v>
      </c>
      <c r="B19" s="14" t="s">
        <v>176</v>
      </c>
      <c r="C19" s="14" t="s">
        <v>177</v>
      </c>
      <c r="D19" s="14" t="s">
        <v>140</v>
      </c>
      <c r="E19" s="14" t="s">
        <v>178</v>
      </c>
      <c r="F19" s="14" t="s">
        <v>129</v>
      </c>
      <c r="G19" s="14" t="s">
        <v>130</v>
      </c>
      <c r="H19" s="14" t="s">
        <v>131</v>
      </c>
      <c r="I19" s="15">
        <v>13571462286</v>
      </c>
      <c r="J19" s="14">
        <v>5</v>
      </c>
      <c r="K19" s="14">
        <v>5</v>
      </c>
      <c r="L19" s="14"/>
      <c r="M19" s="14">
        <v>5</v>
      </c>
      <c r="N19" s="14"/>
      <c r="O19" s="14"/>
      <c r="P19" s="14"/>
      <c r="Q19" s="14"/>
      <c r="R19" s="14"/>
      <c r="S19" s="14"/>
      <c r="T19" s="14"/>
      <c r="U19" s="14"/>
      <c r="V19" s="14"/>
      <c r="W19" s="14"/>
      <c r="X19" s="14"/>
      <c r="Y19" s="14" t="s">
        <v>101</v>
      </c>
      <c r="Z19" s="14" t="s">
        <v>120</v>
      </c>
      <c r="AA19" s="14" t="s">
        <v>120</v>
      </c>
      <c r="AB19" s="14" t="s">
        <v>101</v>
      </c>
      <c r="AC19" s="14" t="s">
        <v>120</v>
      </c>
      <c r="AD19" s="14">
        <v>46</v>
      </c>
      <c r="AE19" s="14">
        <v>110</v>
      </c>
      <c r="AF19" s="14">
        <v>884</v>
      </c>
      <c r="AG19" s="14" t="s">
        <v>142</v>
      </c>
      <c r="AH19" s="14" t="s">
        <v>179</v>
      </c>
      <c r="AI19" s="23"/>
    </row>
    <row r="20" ht="65" customHeight="1" spans="1:35">
      <c r="A20" s="15">
        <v>13</v>
      </c>
      <c r="B20" s="14" t="s">
        <v>180</v>
      </c>
      <c r="C20" s="14" t="s">
        <v>181</v>
      </c>
      <c r="D20" s="14" t="s">
        <v>140</v>
      </c>
      <c r="E20" s="14" t="s">
        <v>182</v>
      </c>
      <c r="F20" s="14" t="s">
        <v>129</v>
      </c>
      <c r="G20" s="14" t="s">
        <v>130</v>
      </c>
      <c r="H20" s="14" t="s">
        <v>131</v>
      </c>
      <c r="I20" s="15">
        <v>13571462286</v>
      </c>
      <c r="J20" s="14">
        <v>5</v>
      </c>
      <c r="K20" s="14">
        <v>5</v>
      </c>
      <c r="L20" s="14"/>
      <c r="M20" s="14">
        <v>5</v>
      </c>
      <c r="N20" s="14"/>
      <c r="O20" s="14"/>
      <c r="P20" s="14"/>
      <c r="Q20" s="14"/>
      <c r="R20" s="14"/>
      <c r="S20" s="14"/>
      <c r="T20" s="14"/>
      <c r="U20" s="14"/>
      <c r="V20" s="14"/>
      <c r="W20" s="14"/>
      <c r="X20" s="14"/>
      <c r="Y20" s="14" t="s">
        <v>101</v>
      </c>
      <c r="Z20" s="14" t="s">
        <v>120</v>
      </c>
      <c r="AA20" s="14" t="s">
        <v>120</v>
      </c>
      <c r="AB20" s="14" t="s">
        <v>101</v>
      </c>
      <c r="AC20" s="14" t="s">
        <v>120</v>
      </c>
      <c r="AD20" s="14">
        <v>73</v>
      </c>
      <c r="AE20" s="14">
        <v>208</v>
      </c>
      <c r="AF20" s="14">
        <v>2255</v>
      </c>
      <c r="AG20" s="14" t="s">
        <v>142</v>
      </c>
      <c r="AH20" s="14" t="s">
        <v>183</v>
      </c>
      <c r="AI20" s="23"/>
    </row>
    <row r="21" ht="65" customHeight="1" spans="1:35">
      <c r="A21" s="15">
        <v>14</v>
      </c>
      <c r="B21" s="14" t="s">
        <v>184</v>
      </c>
      <c r="C21" s="14" t="s">
        <v>185</v>
      </c>
      <c r="D21" s="14" t="s">
        <v>140</v>
      </c>
      <c r="E21" s="14" t="s">
        <v>186</v>
      </c>
      <c r="F21" s="14" t="s">
        <v>129</v>
      </c>
      <c r="G21" s="14" t="s">
        <v>130</v>
      </c>
      <c r="H21" s="14" t="s">
        <v>131</v>
      </c>
      <c r="I21" s="15">
        <v>13571462286</v>
      </c>
      <c r="J21" s="14">
        <v>5</v>
      </c>
      <c r="K21" s="14">
        <v>5</v>
      </c>
      <c r="L21" s="14"/>
      <c r="M21" s="14">
        <v>5</v>
      </c>
      <c r="N21" s="14"/>
      <c r="O21" s="14"/>
      <c r="P21" s="14"/>
      <c r="Q21" s="14"/>
      <c r="R21" s="14"/>
      <c r="S21" s="14"/>
      <c r="T21" s="14"/>
      <c r="U21" s="14"/>
      <c r="V21" s="14"/>
      <c r="W21" s="14"/>
      <c r="X21" s="14"/>
      <c r="Y21" s="14" t="s">
        <v>101</v>
      </c>
      <c r="Z21" s="14" t="s">
        <v>120</v>
      </c>
      <c r="AA21" s="14" t="s">
        <v>120</v>
      </c>
      <c r="AB21" s="14" t="s">
        <v>101</v>
      </c>
      <c r="AC21" s="14" t="s">
        <v>120</v>
      </c>
      <c r="AD21" s="14">
        <v>51</v>
      </c>
      <c r="AE21" s="14">
        <v>171</v>
      </c>
      <c r="AF21" s="14">
        <v>1623</v>
      </c>
      <c r="AG21" s="14" t="s">
        <v>142</v>
      </c>
      <c r="AH21" s="14" t="s">
        <v>187</v>
      </c>
      <c r="AI21" s="23"/>
    </row>
    <row r="22" ht="65" customHeight="1" spans="1:35">
      <c r="A22" s="15">
        <v>15</v>
      </c>
      <c r="B22" s="14" t="s">
        <v>188</v>
      </c>
      <c r="C22" s="14" t="s">
        <v>189</v>
      </c>
      <c r="D22" s="14" t="s">
        <v>140</v>
      </c>
      <c r="E22" s="14" t="s">
        <v>190</v>
      </c>
      <c r="F22" s="14" t="s">
        <v>129</v>
      </c>
      <c r="G22" s="14" t="s">
        <v>130</v>
      </c>
      <c r="H22" s="14" t="s">
        <v>131</v>
      </c>
      <c r="I22" s="15">
        <v>13571462286</v>
      </c>
      <c r="J22" s="14">
        <v>5</v>
      </c>
      <c r="K22" s="14">
        <v>5</v>
      </c>
      <c r="L22" s="14"/>
      <c r="M22" s="14">
        <v>5</v>
      </c>
      <c r="N22" s="14"/>
      <c r="O22" s="14"/>
      <c r="P22" s="14"/>
      <c r="Q22" s="14"/>
      <c r="R22" s="14"/>
      <c r="S22" s="14"/>
      <c r="T22" s="14"/>
      <c r="U22" s="14"/>
      <c r="V22" s="14"/>
      <c r="W22" s="14"/>
      <c r="X22" s="14"/>
      <c r="Y22" s="14" t="s">
        <v>101</v>
      </c>
      <c r="Z22" s="14" t="s">
        <v>120</v>
      </c>
      <c r="AA22" s="14" t="s">
        <v>120</v>
      </c>
      <c r="AB22" s="14" t="s">
        <v>101</v>
      </c>
      <c r="AC22" s="14" t="s">
        <v>120</v>
      </c>
      <c r="AD22" s="14">
        <v>25</v>
      </c>
      <c r="AE22" s="14">
        <v>62</v>
      </c>
      <c r="AF22" s="14">
        <v>1186</v>
      </c>
      <c r="AG22" s="14" t="s">
        <v>142</v>
      </c>
      <c r="AH22" s="14" t="s">
        <v>191</v>
      </c>
      <c r="AI22" s="23"/>
    </row>
    <row r="23" ht="65" customHeight="1" spans="1:35">
      <c r="A23" s="15">
        <v>16</v>
      </c>
      <c r="B23" s="14" t="s">
        <v>192</v>
      </c>
      <c r="C23" s="14" t="s">
        <v>193</v>
      </c>
      <c r="D23" s="14" t="s">
        <v>140</v>
      </c>
      <c r="E23" s="14" t="s">
        <v>194</v>
      </c>
      <c r="F23" s="14" t="s">
        <v>129</v>
      </c>
      <c r="G23" s="14" t="s">
        <v>130</v>
      </c>
      <c r="H23" s="14" t="s">
        <v>131</v>
      </c>
      <c r="I23" s="15">
        <v>13571462286</v>
      </c>
      <c r="J23" s="14">
        <v>5</v>
      </c>
      <c r="K23" s="14">
        <v>5</v>
      </c>
      <c r="L23" s="14"/>
      <c r="M23" s="14">
        <v>5</v>
      </c>
      <c r="N23" s="14"/>
      <c r="O23" s="14"/>
      <c r="P23" s="14"/>
      <c r="Q23" s="14"/>
      <c r="R23" s="14"/>
      <c r="S23" s="14"/>
      <c r="T23" s="14"/>
      <c r="U23" s="14"/>
      <c r="V23" s="14"/>
      <c r="W23" s="14"/>
      <c r="X23" s="14"/>
      <c r="Y23" s="14" t="s">
        <v>101</v>
      </c>
      <c r="Z23" s="14" t="s">
        <v>120</v>
      </c>
      <c r="AA23" s="14" t="s">
        <v>120</v>
      </c>
      <c r="AB23" s="14" t="s">
        <v>101</v>
      </c>
      <c r="AC23" s="14" t="s">
        <v>120</v>
      </c>
      <c r="AD23" s="14">
        <v>48</v>
      </c>
      <c r="AE23" s="14">
        <v>176</v>
      </c>
      <c r="AF23" s="14">
        <v>2061</v>
      </c>
      <c r="AG23" s="14" t="s">
        <v>142</v>
      </c>
      <c r="AH23" s="14" t="s">
        <v>195</v>
      </c>
      <c r="AI23" s="23"/>
    </row>
    <row r="24" ht="65" customHeight="1" spans="1:35">
      <c r="A24" s="15">
        <v>17</v>
      </c>
      <c r="B24" s="14" t="s">
        <v>196</v>
      </c>
      <c r="C24" s="14" t="s">
        <v>197</v>
      </c>
      <c r="D24" s="14" t="s">
        <v>140</v>
      </c>
      <c r="E24" s="14" t="s">
        <v>198</v>
      </c>
      <c r="F24" s="14" t="s">
        <v>129</v>
      </c>
      <c r="G24" s="14" t="s">
        <v>130</v>
      </c>
      <c r="H24" s="14" t="s">
        <v>131</v>
      </c>
      <c r="I24" s="15">
        <v>13571462286</v>
      </c>
      <c r="J24" s="14">
        <v>5</v>
      </c>
      <c r="K24" s="14">
        <v>5</v>
      </c>
      <c r="L24" s="14"/>
      <c r="M24" s="14">
        <v>5</v>
      </c>
      <c r="N24" s="14"/>
      <c r="O24" s="14"/>
      <c r="P24" s="14"/>
      <c r="Q24" s="14"/>
      <c r="R24" s="14"/>
      <c r="S24" s="14"/>
      <c r="T24" s="14"/>
      <c r="U24" s="14"/>
      <c r="V24" s="14"/>
      <c r="W24" s="14"/>
      <c r="X24" s="14"/>
      <c r="Y24" s="14" t="s">
        <v>101</v>
      </c>
      <c r="Z24" s="14" t="s">
        <v>120</v>
      </c>
      <c r="AA24" s="14" t="s">
        <v>120</v>
      </c>
      <c r="AB24" s="14" t="s">
        <v>101</v>
      </c>
      <c r="AC24" s="14" t="s">
        <v>120</v>
      </c>
      <c r="AD24" s="14">
        <v>138</v>
      </c>
      <c r="AE24" s="14">
        <v>411</v>
      </c>
      <c r="AF24" s="14">
        <v>1766</v>
      </c>
      <c r="AG24" s="14" t="s">
        <v>142</v>
      </c>
      <c r="AH24" s="14" t="s">
        <v>199</v>
      </c>
      <c r="AI24" s="13"/>
    </row>
    <row r="25" ht="65" customHeight="1" spans="1:35">
      <c r="A25" s="15">
        <v>18</v>
      </c>
      <c r="B25" s="14" t="s">
        <v>200</v>
      </c>
      <c r="C25" s="14" t="s">
        <v>201</v>
      </c>
      <c r="D25" s="14" t="s">
        <v>140</v>
      </c>
      <c r="E25" s="14" t="s">
        <v>202</v>
      </c>
      <c r="F25" s="14" t="s">
        <v>129</v>
      </c>
      <c r="G25" s="14" t="s">
        <v>130</v>
      </c>
      <c r="H25" s="14" t="s">
        <v>131</v>
      </c>
      <c r="I25" s="15">
        <v>13571462286</v>
      </c>
      <c r="J25" s="14">
        <v>5</v>
      </c>
      <c r="K25" s="14">
        <v>5</v>
      </c>
      <c r="L25" s="14"/>
      <c r="M25" s="14">
        <v>5</v>
      </c>
      <c r="N25" s="14"/>
      <c r="O25" s="14"/>
      <c r="P25" s="14"/>
      <c r="Q25" s="14"/>
      <c r="R25" s="14"/>
      <c r="S25" s="14"/>
      <c r="T25" s="14"/>
      <c r="U25" s="14"/>
      <c r="V25" s="14"/>
      <c r="W25" s="14"/>
      <c r="X25" s="14"/>
      <c r="Y25" s="14" t="s">
        <v>101</v>
      </c>
      <c r="Z25" s="14" t="s">
        <v>120</v>
      </c>
      <c r="AA25" s="14" t="s">
        <v>120</v>
      </c>
      <c r="AB25" s="14" t="s">
        <v>101</v>
      </c>
      <c r="AC25" s="14" t="s">
        <v>120</v>
      </c>
      <c r="AD25" s="14">
        <v>131</v>
      </c>
      <c r="AE25" s="14">
        <v>396</v>
      </c>
      <c r="AF25" s="14">
        <v>2247</v>
      </c>
      <c r="AG25" s="14" t="s">
        <v>142</v>
      </c>
      <c r="AH25" s="14" t="s">
        <v>203</v>
      </c>
      <c r="AI25" s="23"/>
    </row>
    <row r="26" ht="65" customHeight="1" spans="1:35">
      <c r="A26" s="15">
        <v>19</v>
      </c>
      <c r="B26" s="14" t="s">
        <v>204</v>
      </c>
      <c r="C26" s="14" t="s">
        <v>205</v>
      </c>
      <c r="D26" s="14" t="s">
        <v>140</v>
      </c>
      <c r="E26" s="14" t="s">
        <v>206</v>
      </c>
      <c r="F26" s="14" t="s">
        <v>129</v>
      </c>
      <c r="G26" s="14" t="s">
        <v>130</v>
      </c>
      <c r="H26" s="14" t="s">
        <v>131</v>
      </c>
      <c r="I26" s="15">
        <v>13571462286</v>
      </c>
      <c r="J26" s="14">
        <v>5</v>
      </c>
      <c r="K26" s="14">
        <v>5</v>
      </c>
      <c r="L26" s="14"/>
      <c r="M26" s="14">
        <v>5</v>
      </c>
      <c r="N26" s="14"/>
      <c r="O26" s="14"/>
      <c r="P26" s="14"/>
      <c r="Q26" s="14"/>
      <c r="R26" s="14"/>
      <c r="S26" s="14"/>
      <c r="T26" s="14"/>
      <c r="U26" s="14"/>
      <c r="V26" s="14"/>
      <c r="W26" s="14"/>
      <c r="X26" s="14"/>
      <c r="Y26" s="14" t="s">
        <v>101</v>
      </c>
      <c r="Z26" s="14" t="s">
        <v>120</v>
      </c>
      <c r="AA26" s="14" t="s">
        <v>120</v>
      </c>
      <c r="AB26" s="14" t="s">
        <v>101</v>
      </c>
      <c r="AC26" s="14" t="s">
        <v>120</v>
      </c>
      <c r="AD26" s="14">
        <v>47</v>
      </c>
      <c r="AE26" s="14">
        <v>141</v>
      </c>
      <c r="AF26" s="14">
        <v>1306</v>
      </c>
      <c r="AG26" s="14" t="s">
        <v>142</v>
      </c>
      <c r="AH26" s="14" t="s">
        <v>207</v>
      </c>
      <c r="AI26" s="23"/>
    </row>
    <row r="27" ht="65" customHeight="1" spans="1:35">
      <c r="A27" s="15">
        <v>20</v>
      </c>
      <c r="B27" s="14" t="s">
        <v>208</v>
      </c>
      <c r="C27" s="14" t="s">
        <v>209</v>
      </c>
      <c r="D27" s="14" t="s">
        <v>140</v>
      </c>
      <c r="E27" s="14" t="s">
        <v>210</v>
      </c>
      <c r="F27" s="14" t="s">
        <v>129</v>
      </c>
      <c r="G27" s="14" t="s">
        <v>130</v>
      </c>
      <c r="H27" s="14" t="s">
        <v>131</v>
      </c>
      <c r="I27" s="15">
        <v>13571462286</v>
      </c>
      <c r="J27" s="14">
        <v>5</v>
      </c>
      <c r="K27" s="14">
        <v>5</v>
      </c>
      <c r="L27" s="14"/>
      <c r="M27" s="14">
        <v>5</v>
      </c>
      <c r="N27" s="14"/>
      <c r="O27" s="14"/>
      <c r="P27" s="14"/>
      <c r="Q27" s="14"/>
      <c r="R27" s="14"/>
      <c r="S27" s="14"/>
      <c r="T27" s="14"/>
      <c r="U27" s="14"/>
      <c r="V27" s="14"/>
      <c r="W27" s="14"/>
      <c r="X27" s="14"/>
      <c r="Y27" s="14" t="s">
        <v>101</v>
      </c>
      <c r="Z27" s="14" t="s">
        <v>120</v>
      </c>
      <c r="AA27" s="14" t="s">
        <v>120</v>
      </c>
      <c r="AB27" s="14" t="s">
        <v>101</v>
      </c>
      <c r="AC27" s="14" t="s">
        <v>120</v>
      </c>
      <c r="AD27" s="14">
        <v>43</v>
      </c>
      <c r="AE27" s="14">
        <v>110</v>
      </c>
      <c r="AF27" s="14">
        <v>1550</v>
      </c>
      <c r="AG27" s="14" t="s">
        <v>142</v>
      </c>
      <c r="AH27" s="14" t="s">
        <v>211</v>
      </c>
      <c r="AI27" s="23"/>
    </row>
    <row r="28" ht="65" customHeight="1" spans="1:35">
      <c r="A28" s="15">
        <v>21</v>
      </c>
      <c r="B28" s="14" t="s">
        <v>212</v>
      </c>
      <c r="C28" s="14" t="s">
        <v>213</v>
      </c>
      <c r="D28" s="14" t="s">
        <v>140</v>
      </c>
      <c r="E28" s="14" t="s">
        <v>214</v>
      </c>
      <c r="F28" s="14" t="s">
        <v>129</v>
      </c>
      <c r="G28" s="14" t="s">
        <v>130</v>
      </c>
      <c r="H28" s="14" t="s">
        <v>131</v>
      </c>
      <c r="I28" s="15">
        <v>13571462286</v>
      </c>
      <c r="J28" s="14">
        <v>5</v>
      </c>
      <c r="K28" s="14">
        <v>5</v>
      </c>
      <c r="L28" s="14"/>
      <c r="M28" s="14">
        <v>5</v>
      </c>
      <c r="N28" s="14"/>
      <c r="O28" s="14"/>
      <c r="P28" s="14"/>
      <c r="Q28" s="14"/>
      <c r="R28" s="14"/>
      <c r="S28" s="14"/>
      <c r="T28" s="14"/>
      <c r="U28" s="14"/>
      <c r="V28" s="14"/>
      <c r="W28" s="14"/>
      <c r="X28" s="14"/>
      <c r="Y28" s="14" t="s">
        <v>101</v>
      </c>
      <c r="Z28" s="14" t="s">
        <v>120</v>
      </c>
      <c r="AA28" s="14" t="s">
        <v>120</v>
      </c>
      <c r="AB28" s="14" t="s">
        <v>101</v>
      </c>
      <c r="AC28" s="14" t="s">
        <v>120</v>
      </c>
      <c r="AD28" s="14">
        <v>62</v>
      </c>
      <c r="AE28" s="14">
        <v>170</v>
      </c>
      <c r="AF28" s="14">
        <v>1355</v>
      </c>
      <c r="AG28" s="14" t="s">
        <v>142</v>
      </c>
      <c r="AH28" s="14" t="s">
        <v>215</v>
      </c>
      <c r="AI28" s="23"/>
    </row>
    <row r="29" ht="65" customHeight="1" spans="1:35">
      <c r="A29" s="15">
        <v>22</v>
      </c>
      <c r="B29" s="14" t="s">
        <v>216</v>
      </c>
      <c r="C29" s="14" t="s">
        <v>217</v>
      </c>
      <c r="D29" s="14" t="s">
        <v>140</v>
      </c>
      <c r="E29" s="14" t="s">
        <v>218</v>
      </c>
      <c r="F29" s="14" t="s">
        <v>129</v>
      </c>
      <c r="G29" s="14" t="s">
        <v>130</v>
      </c>
      <c r="H29" s="14" t="s">
        <v>131</v>
      </c>
      <c r="I29" s="15">
        <v>13571462286</v>
      </c>
      <c r="J29" s="14">
        <v>5</v>
      </c>
      <c r="K29" s="14">
        <v>5</v>
      </c>
      <c r="L29" s="14"/>
      <c r="M29" s="14">
        <v>5</v>
      </c>
      <c r="N29" s="14"/>
      <c r="O29" s="14"/>
      <c r="P29" s="14"/>
      <c r="Q29" s="14"/>
      <c r="R29" s="14"/>
      <c r="S29" s="14"/>
      <c r="T29" s="14"/>
      <c r="U29" s="14"/>
      <c r="V29" s="14"/>
      <c r="W29" s="14"/>
      <c r="X29" s="14"/>
      <c r="Y29" s="14" t="s">
        <v>101</v>
      </c>
      <c r="Z29" s="14" t="s">
        <v>120</v>
      </c>
      <c r="AA29" s="14" t="s">
        <v>120</v>
      </c>
      <c r="AB29" s="14" t="s">
        <v>101</v>
      </c>
      <c r="AC29" s="14" t="s">
        <v>120</v>
      </c>
      <c r="AD29" s="14">
        <v>81</v>
      </c>
      <c r="AE29" s="14">
        <v>256</v>
      </c>
      <c r="AF29" s="14">
        <v>1209</v>
      </c>
      <c r="AG29" s="14" t="s">
        <v>142</v>
      </c>
      <c r="AH29" s="14" t="s">
        <v>219</v>
      </c>
      <c r="AI29" s="23"/>
    </row>
    <row r="30" ht="65" customHeight="1" spans="1:35">
      <c r="A30" s="15">
        <v>23</v>
      </c>
      <c r="B30" s="14" t="s">
        <v>220</v>
      </c>
      <c r="C30" s="14" t="s">
        <v>221</v>
      </c>
      <c r="D30" s="14" t="s">
        <v>140</v>
      </c>
      <c r="E30" s="14" t="s">
        <v>222</v>
      </c>
      <c r="F30" s="14" t="s">
        <v>129</v>
      </c>
      <c r="G30" s="14" t="s">
        <v>130</v>
      </c>
      <c r="H30" s="14" t="s">
        <v>131</v>
      </c>
      <c r="I30" s="15">
        <v>13571462286</v>
      </c>
      <c r="J30" s="14">
        <v>5</v>
      </c>
      <c r="K30" s="14">
        <v>5</v>
      </c>
      <c r="L30" s="14"/>
      <c r="M30" s="14">
        <v>5</v>
      </c>
      <c r="N30" s="14"/>
      <c r="O30" s="14"/>
      <c r="P30" s="14"/>
      <c r="Q30" s="14"/>
      <c r="R30" s="14"/>
      <c r="S30" s="14"/>
      <c r="T30" s="14"/>
      <c r="U30" s="14"/>
      <c r="V30" s="14"/>
      <c r="W30" s="14"/>
      <c r="X30" s="14"/>
      <c r="Y30" s="14" t="s">
        <v>101</v>
      </c>
      <c r="Z30" s="14" t="s">
        <v>120</v>
      </c>
      <c r="AA30" s="14" t="s">
        <v>120</v>
      </c>
      <c r="AB30" s="14" t="s">
        <v>101</v>
      </c>
      <c r="AC30" s="14" t="s">
        <v>120</v>
      </c>
      <c r="AD30" s="14">
        <v>41</v>
      </c>
      <c r="AE30" s="14">
        <v>134</v>
      </c>
      <c r="AF30" s="14">
        <v>1851</v>
      </c>
      <c r="AG30" s="14" t="s">
        <v>142</v>
      </c>
      <c r="AH30" s="14" t="s">
        <v>223</v>
      </c>
      <c r="AI30" s="23"/>
    </row>
    <row r="31" ht="65" customHeight="1" spans="1:35">
      <c r="A31" s="15">
        <v>24</v>
      </c>
      <c r="B31" s="14" t="s">
        <v>224</v>
      </c>
      <c r="C31" s="14" t="s">
        <v>225</v>
      </c>
      <c r="D31" s="14" t="s">
        <v>140</v>
      </c>
      <c r="E31" s="14" t="s">
        <v>226</v>
      </c>
      <c r="F31" s="14" t="s">
        <v>129</v>
      </c>
      <c r="G31" s="14" t="s">
        <v>130</v>
      </c>
      <c r="H31" s="14" t="s">
        <v>131</v>
      </c>
      <c r="I31" s="15">
        <v>13571462286</v>
      </c>
      <c r="J31" s="14">
        <v>5</v>
      </c>
      <c r="K31" s="14">
        <v>5</v>
      </c>
      <c r="L31" s="14"/>
      <c r="M31" s="14">
        <v>5</v>
      </c>
      <c r="N31" s="14"/>
      <c r="O31" s="14"/>
      <c r="P31" s="14"/>
      <c r="Q31" s="14"/>
      <c r="R31" s="14"/>
      <c r="S31" s="14"/>
      <c r="T31" s="14"/>
      <c r="U31" s="14"/>
      <c r="V31" s="14"/>
      <c r="W31" s="14"/>
      <c r="X31" s="14"/>
      <c r="Y31" s="14" t="s">
        <v>101</v>
      </c>
      <c r="Z31" s="14" t="s">
        <v>120</v>
      </c>
      <c r="AA31" s="14" t="s">
        <v>120</v>
      </c>
      <c r="AB31" s="14" t="s">
        <v>101</v>
      </c>
      <c r="AC31" s="14" t="s">
        <v>120</v>
      </c>
      <c r="AD31" s="14">
        <v>57</v>
      </c>
      <c r="AE31" s="14">
        <v>188</v>
      </c>
      <c r="AF31" s="14">
        <v>1640</v>
      </c>
      <c r="AG31" s="14" t="s">
        <v>142</v>
      </c>
      <c r="AH31" s="14" t="s">
        <v>227</v>
      </c>
      <c r="AI31" s="23"/>
    </row>
    <row r="32" ht="65" customHeight="1" spans="1:35">
      <c r="A32" s="15">
        <v>25</v>
      </c>
      <c r="B32" s="14" t="s">
        <v>228</v>
      </c>
      <c r="C32" s="14" t="s">
        <v>229</v>
      </c>
      <c r="D32" s="14" t="s">
        <v>140</v>
      </c>
      <c r="E32" s="14" t="s">
        <v>230</v>
      </c>
      <c r="F32" s="14" t="s">
        <v>129</v>
      </c>
      <c r="G32" s="14" t="s">
        <v>130</v>
      </c>
      <c r="H32" s="14" t="s">
        <v>131</v>
      </c>
      <c r="I32" s="15">
        <v>13571462286</v>
      </c>
      <c r="J32" s="14">
        <v>5</v>
      </c>
      <c r="K32" s="14">
        <v>5</v>
      </c>
      <c r="L32" s="14"/>
      <c r="M32" s="14">
        <v>5</v>
      </c>
      <c r="N32" s="14"/>
      <c r="O32" s="14"/>
      <c r="P32" s="14"/>
      <c r="Q32" s="14"/>
      <c r="R32" s="14"/>
      <c r="S32" s="14"/>
      <c r="T32" s="14"/>
      <c r="U32" s="14"/>
      <c r="V32" s="14"/>
      <c r="W32" s="14"/>
      <c r="X32" s="14"/>
      <c r="Y32" s="14" t="s">
        <v>101</v>
      </c>
      <c r="Z32" s="14" t="s">
        <v>120</v>
      </c>
      <c r="AA32" s="14" t="s">
        <v>120</v>
      </c>
      <c r="AB32" s="14" t="s">
        <v>101</v>
      </c>
      <c r="AC32" s="14" t="s">
        <v>120</v>
      </c>
      <c r="AD32" s="14">
        <v>58</v>
      </c>
      <c r="AE32" s="14">
        <v>192</v>
      </c>
      <c r="AF32" s="14">
        <v>1660</v>
      </c>
      <c r="AG32" s="14" t="s">
        <v>142</v>
      </c>
      <c r="AH32" s="14" t="s">
        <v>231</v>
      </c>
      <c r="AI32" s="23"/>
    </row>
    <row r="33" ht="65" customHeight="1" spans="1:35">
      <c r="A33" s="15">
        <v>26</v>
      </c>
      <c r="B33" s="14" t="s">
        <v>232</v>
      </c>
      <c r="C33" s="14" t="s">
        <v>233</v>
      </c>
      <c r="D33" s="14" t="s">
        <v>140</v>
      </c>
      <c r="E33" s="14" t="s">
        <v>234</v>
      </c>
      <c r="F33" s="14" t="s">
        <v>129</v>
      </c>
      <c r="G33" s="14" t="s">
        <v>130</v>
      </c>
      <c r="H33" s="14" t="s">
        <v>131</v>
      </c>
      <c r="I33" s="15">
        <v>13571462286</v>
      </c>
      <c r="J33" s="14">
        <v>5</v>
      </c>
      <c r="K33" s="14">
        <v>5</v>
      </c>
      <c r="L33" s="14"/>
      <c r="M33" s="14">
        <v>5</v>
      </c>
      <c r="N33" s="14"/>
      <c r="O33" s="14"/>
      <c r="P33" s="14"/>
      <c r="Q33" s="14"/>
      <c r="R33" s="14"/>
      <c r="S33" s="14"/>
      <c r="T33" s="14"/>
      <c r="U33" s="14"/>
      <c r="V33" s="14"/>
      <c r="W33" s="14"/>
      <c r="X33" s="14"/>
      <c r="Y33" s="14" t="s">
        <v>101</v>
      </c>
      <c r="Z33" s="14" t="s">
        <v>120</v>
      </c>
      <c r="AA33" s="14" t="s">
        <v>120</v>
      </c>
      <c r="AB33" s="14" t="s">
        <v>101</v>
      </c>
      <c r="AC33" s="14" t="s">
        <v>120</v>
      </c>
      <c r="AD33" s="14">
        <v>28</v>
      </c>
      <c r="AE33" s="14">
        <v>98</v>
      </c>
      <c r="AF33" s="14">
        <v>597</v>
      </c>
      <c r="AG33" s="14" t="s">
        <v>142</v>
      </c>
      <c r="AH33" s="14" t="s">
        <v>235</v>
      </c>
      <c r="AI33" s="23"/>
    </row>
    <row r="34" ht="65" customHeight="1" spans="1:35">
      <c r="A34" s="15">
        <v>27</v>
      </c>
      <c r="B34" s="14" t="s">
        <v>236</v>
      </c>
      <c r="C34" s="14" t="s">
        <v>237</v>
      </c>
      <c r="D34" s="14" t="s">
        <v>140</v>
      </c>
      <c r="E34" s="14" t="s">
        <v>238</v>
      </c>
      <c r="F34" s="14" t="s">
        <v>129</v>
      </c>
      <c r="G34" s="14" t="s">
        <v>130</v>
      </c>
      <c r="H34" s="14" t="s">
        <v>131</v>
      </c>
      <c r="I34" s="15">
        <v>13571462286</v>
      </c>
      <c r="J34" s="14">
        <v>5</v>
      </c>
      <c r="K34" s="14">
        <v>5</v>
      </c>
      <c r="L34" s="14"/>
      <c r="M34" s="14">
        <v>5</v>
      </c>
      <c r="N34" s="14"/>
      <c r="O34" s="14"/>
      <c r="P34" s="14"/>
      <c r="Q34" s="14"/>
      <c r="R34" s="14"/>
      <c r="S34" s="14"/>
      <c r="T34" s="14"/>
      <c r="U34" s="14"/>
      <c r="V34" s="14"/>
      <c r="W34" s="14"/>
      <c r="X34" s="14"/>
      <c r="Y34" s="14" t="s">
        <v>101</v>
      </c>
      <c r="Z34" s="14" t="s">
        <v>120</v>
      </c>
      <c r="AA34" s="14" t="s">
        <v>120</v>
      </c>
      <c r="AB34" s="14" t="s">
        <v>101</v>
      </c>
      <c r="AC34" s="14" t="s">
        <v>120</v>
      </c>
      <c r="AD34" s="14">
        <v>150</v>
      </c>
      <c r="AE34" s="14">
        <v>420</v>
      </c>
      <c r="AF34" s="14">
        <v>2674</v>
      </c>
      <c r="AG34" s="14" t="s">
        <v>142</v>
      </c>
      <c r="AH34" s="14" t="s">
        <v>239</v>
      </c>
      <c r="AI34" s="23"/>
    </row>
    <row r="35" ht="65" customHeight="1" spans="1:35">
      <c r="A35" s="15">
        <v>28</v>
      </c>
      <c r="B35" s="14" t="s">
        <v>240</v>
      </c>
      <c r="C35" s="14" t="s">
        <v>241</v>
      </c>
      <c r="D35" s="14" t="s">
        <v>140</v>
      </c>
      <c r="E35" s="14" t="s">
        <v>242</v>
      </c>
      <c r="F35" s="14" t="s">
        <v>129</v>
      </c>
      <c r="G35" s="14" t="s">
        <v>130</v>
      </c>
      <c r="H35" s="14" t="s">
        <v>131</v>
      </c>
      <c r="I35" s="15">
        <v>13571462286</v>
      </c>
      <c r="J35" s="14">
        <v>5</v>
      </c>
      <c r="K35" s="14">
        <v>5</v>
      </c>
      <c r="L35" s="14"/>
      <c r="M35" s="14">
        <v>5</v>
      </c>
      <c r="N35" s="14"/>
      <c r="O35" s="14"/>
      <c r="P35" s="14"/>
      <c r="Q35" s="14"/>
      <c r="R35" s="14"/>
      <c r="S35" s="14"/>
      <c r="T35" s="14"/>
      <c r="U35" s="14"/>
      <c r="V35" s="14"/>
      <c r="W35" s="14"/>
      <c r="X35" s="14"/>
      <c r="Y35" s="14" t="s">
        <v>101</v>
      </c>
      <c r="Z35" s="14" t="s">
        <v>120</v>
      </c>
      <c r="AA35" s="14" t="s">
        <v>120</v>
      </c>
      <c r="AB35" s="14" t="s">
        <v>101</v>
      </c>
      <c r="AC35" s="14" t="s">
        <v>120</v>
      </c>
      <c r="AD35" s="14">
        <v>48</v>
      </c>
      <c r="AE35" s="14">
        <v>137</v>
      </c>
      <c r="AF35" s="14">
        <v>1778</v>
      </c>
      <c r="AG35" s="14" t="s">
        <v>142</v>
      </c>
      <c r="AH35" s="14" t="s">
        <v>243</v>
      </c>
      <c r="AI35" s="23"/>
    </row>
    <row r="36" ht="65" customHeight="1" spans="1:35">
      <c r="A36" s="15">
        <v>29</v>
      </c>
      <c r="B36" s="14" t="s">
        <v>244</v>
      </c>
      <c r="C36" s="14" t="s">
        <v>245</v>
      </c>
      <c r="D36" s="14" t="s">
        <v>140</v>
      </c>
      <c r="E36" s="14" t="s">
        <v>246</v>
      </c>
      <c r="F36" s="14" t="s">
        <v>129</v>
      </c>
      <c r="G36" s="14" t="s">
        <v>130</v>
      </c>
      <c r="H36" s="14" t="s">
        <v>131</v>
      </c>
      <c r="I36" s="15">
        <v>13571462286</v>
      </c>
      <c r="J36" s="14">
        <v>5</v>
      </c>
      <c r="K36" s="14">
        <v>5</v>
      </c>
      <c r="L36" s="14"/>
      <c r="M36" s="14">
        <v>5</v>
      </c>
      <c r="N36" s="14"/>
      <c r="O36" s="14"/>
      <c r="P36" s="14"/>
      <c r="Q36" s="14"/>
      <c r="R36" s="14"/>
      <c r="S36" s="14"/>
      <c r="T36" s="14"/>
      <c r="U36" s="14"/>
      <c r="V36" s="14"/>
      <c r="W36" s="14"/>
      <c r="X36" s="14"/>
      <c r="Y36" s="14" t="s">
        <v>101</v>
      </c>
      <c r="Z36" s="14" t="s">
        <v>120</v>
      </c>
      <c r="AA36" s="14" t="s">
        <v>120</v>
      </c>
      <c r="AB36" s="14" t="s">
        <v>101</v>
      </c>
      <c r="AC36" s="14" t="s">
        <v>120</v>
      </c>
      <c r="AD36" s="14">
        <v>83</v>
      </c>
      <c r="AE36" s="14">
        <v>292</v>
      </c>
      <c r="AF36" s="14">
        <v>1267</v>
      </c>
      <c r="AG36" s="14" t="s">
        <v>142</v>
      </c>
      <c r="AH36" s="14" t="s">
        <v>247</v>
      </c>
      <c r="AI36" s="23"/>
    </row>
    <row r="37" ht="65" customHeight="1" spans="1:35">
      <c r="A37" s="15">
        <v>30</v>
      </c>
      <c r="B37" s="14" t="s">
        <v>248</v>
      </c>
      <c r="C37" s="14" t="s">
        <v>249</v>
      </c>
      <c r="D37" s="14" t="s">
        <v>140</v>
      </c>
      <c r="E37" s="14" t="s">
        <v>250</v>
      </c>
      <c r="F37" s="14" t="s">
        <v>129</v>
      </c>
      <c r="G37" s="14" t="s">
        <v>130</v>
      </c>
      <c r="H37" s="14" t="s">
        <v>131</v>
      </c>
      <c r="I37" s="15">
        <v>13571462286</v>
      </c>
      <c r="J37" s="14">
        <v>5</v>
      </c>
      <c r="K37" s="14">
        <v>5</v>
      </c>
      <c r="L37" s="14"/>
      <c r="M37" s="14">
        <v>5</v>
      </c>
      <c r="N37" s="14"/>
      <c r="O37" s="14"/>
      <c r="P37" s="14"/>
      <c r="Q37" s="14"/>
      <c r="R37" s="14"/>
      <c r="S37" s="14"/>
      <c r="T37" s="14"/>
      <c r="U37" s="14"/>
      <c r="V37" s="14"/>
      <c r="W37" s="14"/>
      <c r="X37" s="14"/>
      <c r="Y37" s="14" t="s">
        <v>101</v>
      </c>
      <c r="Z37" s="14" t="s">
        <v>120</v>
      </c>
      <c r="AA37" s="14" t="s">
        <v>120</v>
      </c>
      <c r="AB37" s="14" t="s">
        <v>101</v>
      </c>
      <c r="AC37" s="14" t="s">
        <v>120</v>
      </c>
      <c r="AD37" s="14">
        <v>21</v>
      </c>
      <c r="AE37" s="14">
        <v>84</v>
      </c>
      <c r="AF37" s="14">
        <v>1040</v>
      </c>
      <c r="AG37" s="14" t="s">
        <v>142</v>
      </c>
      <c r="AH37" s="14" t="s">
        <v>251</v>
      </c>
      <c r="AI37" s="23"/>
    </row>
    <row r="38" ht="65" customHeight="1" spans="1:35">
      <c r="A38" s="15">
        <v>31</v>
      </c>
      <c r="B38" s="14" t="s">
        <v>252</v>
      </c>
      <c r="C38" s="14" t="s">
        <v>253</v>
      </c>
      <c r="D38" s="14" t="s">
        <v>140</v>
      </c>
      <c r="E38" s="14" t="s">
        <v>254</v>
      </c>
      <c r="F38" s="14" t="s">
        <v>129</v>
      </c>
      <c r="G38" s="14" t="s">
        <v>130</v>
      </c>
      <c r="H38" s="14" t="s">
        <v>131</v>
      </c>
      <c r="I38" s="15">
        <v>13571462286</v>
      </c>
      <c r="J38" s="14">
        <v>5</v>
      </c>
      <c r="K38" s="14">
        <v>5</v>
      </c>
      <c r="L38" s="14"/>
      <c r="M38" s="14">
        <v>5</v>
      </c>
      <c r="N38" s="14"/>
      <c r="O38" s="14"/>
      <c r="P38" s="14"/>
      <c r="Q38" s="14"/>
      <c r="R38" s="14"/>
      <c r="S38" s="14"/>
      <c r="T38" s="14"/>
      <c r="U38" s="14"/>
      <c r="V38" s="14"/>
      <c r="W38" s="14"/>
      <c r="X38" s="14"/>
      <c r="Y38" s="14" t="s">
        <v>101</v>
      </c>
      <c r="Z38" s="14" t="s">
        <v>120</v>
      </c>
      <c r="AA38" s="14" t="s">
        <v>120</v>
      </c>
      <c r="AB38" s="14" t="s">
        <v>101</v>
      </c>
      <c r="AC38" s="14" t="s">
        <v>120</v>
      </c>
      <c r="AD38" s="14">
        <v>44</v>
      </c>
      <c r="AE38" s="14">
        <v>138</v>
      </c>
      <c r="AF38" s="14">
        <v>1135</v>
      </c>
      <c r="AG38" s="14" t="s">
        <v>142</v>
      </c>
      <c r="AH38" s="14" t="s">
        <v>255</v>
      </c>
      <c r="AI38" s="23"/>
    </row>
    <row r="39" ht="65" customHeight="1" spans="1:35">
      <c r="A39" s="15">
        <v>32</v>
      </c>
      <c r="B39" s="14" t="s">
        <v>256</v>
      </c>
      <c r="C39" s="14" t="s">
        <v>257</v>
      </c>
      <c r="D39" s="14" t="s">
        <v>140</v>
      </c>
      <c r="E39" s="14" t="s">
        <v>258</v>
      </c>
      <c r="F39" s="14" t="s">
        <v>129</v>
      </c>
      <c r="G39" s="14" t="s">
        <v>130</v>
      </c>
      <c r="H39" s="14" t="s">
        <v>131</v>
      </c>
      <c r="I39" s="15">
        <v>13571462286</v>
      </c>
      <c r="J39" s="14">
        <v>5</v>
      </c>
      <c r="K39" s="14">
        <v>5</v>
      </c>
      <c r="L39" s="14"/>
      <c r="M39" s="14">
        <v>5</v>
      </c>
      <c r="N39" s="14"/>
      <c r="O39" s="14"/>
      <c r="P39" s="14"/>
      <c r="Q39" s="14"/>
      <c r="R39" s="14"/>
      <c r="S39" s="14"/>
      <c r="T39" s="14"/>
      <c r="U39" s="14"/>
      <c r="V39" s="14"/>
      <c r="W39" s="14"/>
      <c r="X39" s="14"/>
      <c r="Y39" s="14" t="s">
        <v>101</v>
      </c>
      <c r="Z39" s="14" t="s">
        <v>120</v>
      </c>
      <c r="AA39" s="14" t="s">
        <v>120</v>
      </c>
      <c r="AB39" s="14" t="s">
        <v>101</v>
      </c>
      <c r="AC39" s="14" t="s">
        <v>120</v>
      </c>
      <c r="AD39" s="14">
        <v>39</v>
      </c>
      <c r="AE39" s="14">
        <v>117</v>
      </c>
      <c r="AF39" s="14">
        <v>1575</v>
      </c>
      <c r="AG39" s="14" t="s">
        <v>142</v>
      </c>
      <c r="AH39" s="14" t="s">
        <v>259</v>
      </c>
      <c r="AI39" s="23"/>
    </row>
    <row r="40" ht="65" customHeight="1" spans="1:35">
      <c r="A40" s="15">
        <v>33</v>
      </c>
      <c r="B40" s="14" t="s">
        <v>260</v>
      </c>
      <c r="C40" s="14" t="s">
        <v>261</v>
      </c>
      <c r="D40" s="14" t="s">
        <v>140</v>
      </c>
      <c r="E40" s="14" t="s">
        <v>262</v>
      </c>
      <c r="F40" s="14" t="s">
        <v>129</v>
      </c>
      <c r="G40" s="14" t="s">
        <v>130</v>
      </c>
      <c r="H40" s="14" t="s">
        <v>131</v>
      </c>
      <c r="I40" s="15">
        <v>13571462286</v>
      </c>
      <c r="J40" s="14">
        <v>5</v>
      </c>
      <c r="K40" s="14">
        <v>5</v>
      </c>
      <c r="L40" s="14"/>
      <c r="M40" s="14">
        <v>5</v>
      </c>
      <c r="N40" s="14"/>
      <c r="O40" s="14"/>
      <c r="P40" s="14"/>
      <c r="Q40" s="14"/>
      <c r="R40" s="14"/>
      <c r="S40" s="14"/>
      <c r="T40" s="14"/>
      <c r="U40" s="14"/>
      <c r="V40" s="14"/>
      <c r="W40" s="14"/>
      <c r="X40" s="14"/>
      <c r="Y40" s="14" t="s">
        <v>101</v>
      </c>
      <c r="Z40" s="14" t="s">
        <v>120</v>
      </c>
      <c r="AA40" s="14" t="s">
        <v>120</v>
      </c>
      <c r="AB40" s="14" t="s">
        <v>101</v>
      </c>
      <c r="AC40" s="14" t="s">
        <v>120</v>
      </c>
      <c r="AD40" s="14">
        <v>86</v>
      </c>
      <c r="AE40" s="14">
        <v>281</v>
      </c>
      <c r="AF40" s="14">
        <v>1731</v>
      </c>
      <c r="AG40" s="14" t="s">
        <v>142</v>
      </c>
      <c r="AH40" s="14" t="s">
        <v>263</v>
      </c>
      <c r="AI40" s="23"/>
    </row>
    <row r="41" ht="65" customHeight="1" spans="1:35">
      <c r="A41" s="15">
        <v>34</v>
      </c>
      <c r="B41" s="14" t="s">
        <v>264</v>
      </c>
      <c r="C41" s="14" t="s">
        <v>265</v>
      </c>
      <c r="D41" s="14" t="s">
        <v>140</v>
      </c>
      <c r="E41" s="14" t="s">
        <v>266</v>
      </c>
      <c r="F41" s="14" t="s">
        <v>129</v>
      </c>
      <c r="G41" s="14" t="s">
        <v>130</v>
      </c>
      <c r="H41" s="14" t="s">
        <v>131</v>
      </c>
      <c r="I41" s="15">
        <v>13571462286</v>
      </c>
      <c r="J41" s="14">
        <v>5</v>
      </c>
      <c r="K41" s="14">
        <v>5</v>
      </c>
      <c r="L41" s="14"/>
      <c r="M41" s="14">
        <v>5</v>
      </c>
      <c r="N41" s="14"/>
      <c r="O41" s="14"/>
      <c r="P41" s="14"/>
      <c r="Q41" s="14"/>
      <c r="R41" s="14"/>
      <c r="S41" s="14"/>
      <c r="T41" s="14"/>
      <c r="U41" s="14"/>
      <c r="V41" s="14"/>
      <c r="W41" s="14"/>
      <c r="X41" s="14"/>
      <c r="Y41" s="14" t="s">
        <v>101</v>
      </c>
      <c r="Z41" s="14" t="s">
        <v>120</v>
      </c>
      <c r="AA41" s="14" t="s">
        <v>120</v>
      </c>
      <c r="AB41" s="14" t="s">
        <v>101</v>
      </c>
      <c r="AC41" s="14" t="s">
        <v>120</v>
      </c>
      <c r="AD41" s="14">
        <v>48</v>
      </c>
      <c r="AE41" s="14">
        <v>160</v>
      </c>
      <c r="AF41" s="14">
        <v>1190</v>
      </c>
      <c r="AG41" s="14" t="s">
        <v>142</v>
      </c>
      <c r="AH41" s="14" t="s">
        <v>267</v>
      </c>
      <c r="AI41" s="23"/>
    </row>
    <row r="42" ht="65" customHeight="1" spans="1:35">
      <c r="A42" s="15">
        <v>35</v>
      </c>
      <c r="B42" s="14" t="s">
        <v>268</v>
      </c>
      <c r="C42" s="14" t="s">
        <v>269</v>
      </c>
      <c r="D42" s="14" t="s">
        <v>140</v>
      </c>
      <c r="E42" s="14" t="s">
        <v>270</v>
      </c>
      <c r="F42" s="14" t="s">
        <v>129</v>
      </c>
      <c r="G42" s="14" t="s">
        <v>130</v>
      </c>
      <c r="H42" s="14" t="s">
        <v>131</v>
      </c>
      <c r="I42" s="15">
        <v>13571462286</v>
      </c>
      <c r="J42" s="14">
        <v>5</v>
      </c>
      <c r="K42" s="14">
        <v>5</v>
      </c>
      <c r="L42" s="14"/>
      <c r="M42" s="14">
        <v>5</v>
      </c>
      <c r="N42" s="14"/>
      <c r="O42" s="14"/>
      <c r="P42" s="14"/>
      <c r="Q42" s="14"/>
      <c r="R42" s="14"/>
      <c r="S42" s="14"/>
      <c r="T42" s="14"/>
      <c r="U42" s="14"/>
      <c r="V42" s="14"/>
      <c r="W42" s="14"/>
      <c r="X42" s="14"/>
      <c r="Y42" s="14" t="s">
        <v>101</v>
      </c>
      <c r="Z42" s="14" t="s">
        <v>120</v>
      </c>
      <c r="AA42" s="14" t="s">
        <v>120</v>
      </c>
      <c r="AB42" s="14" t="s">
        <v>101</v>
      </c>
      <c r="AC42" s="14" t="s">
        <v>120</v>
      </c>
      <c r="AD42" s="14">
        <v>32</v>
      </c>
      <c r="AE42" s="14">
        <v>100</v>
      </c>
      <c r="AF42" s="14">
        <v>827</v>
      </c>
      <c r="AG42" s="14" t="s">
        <v>142</v>
      </c>
      <c r="AH42" s="14" t="s">
        <v>271</v>
      </c>
      <c r="AI42" s="13"/>
    </row>
    <row r="43" ht="65" customHeight="1" spans="1:35">
      <c r="A43" s="15">
        <v>36</v>
      </c>
      <c r="B43" s="14" t="s">
        <v>272</v>
      </c>
      <c r="C43" s="14" t="s">
        <v>273</v>
      </c>
      <c r="D43" s="14" t="s">
        <v>140</v>
      </c>
      <c r="E43" s="14" t="s">
        <v>274</v>
      </c>
      <c r="F43" s="14" t="s">
        <v>129</v>
      </c>
      <c r="G43" s="14" t="s">
        <v>130</v>
      </c>
      <c r="H43" s="14" t="s">
        <v>131</v>
      </c>
      <c r="I43" s="15">
        <v>13571462286</v>
      </c>
      <c r="J43" s="14">
        <v>5</v>
      </c>
      <c r="K43" s="14">
        <v>5</v>
      </c>
      <c r="L43" s="14"/>
      <c r="M43" s="14">
        <v>5</v>
      </c>
      <c r="N43" s="14"/>
      <c r="O43" s="14"/>
      <c r="P43" s="14"/>
      <c r="Q43" s="14"/>
      <c r="R43" s="14"/>
      <c r="S43" s="14"/>
      <c r="T43" s="14"/>
      <c r="U43" s="14"/>
      <c r="V43" s="14"/>
      <c r="W43" s="14"/>
      <c r="X43" s="14"/>
      <c r="Y43" s="14" t="s">
        <v>101</v>
      </c>
      <c r="Z43" s="14" t="s">
        <v>120</v>
      </c>
      <c r="AA43" s="14" t="s">
        <v>120</v>
      </c>
      <c r="AB43" s="14" t="s">
        <v>101</v>
      </c>
      <c r="AC43" s="14" t="s">
        <v>120</v>
      </c>
      <c r="AD43" s="14">
        <v>37</v>
      </c>
      <c r="AE43" s="14">
        <v>87</v>
      </c>
      <c r="AF43" s="14">
        <v>1197</v>
      </c>
      <c r="AG43" s="14" t="s">
        <v>142</v>
      </c>
      <c r="AH43" s="14" t="s">
        <v>275</v>
      </c>
      <c r="AI43" s="23"/>
    </row>
    <row r="44" ht="65" customHeight="1" spans="1:35">
      <c r="A44" s="15">
        <v>37</v>
      </c>
      <c r="B44" s="14" t="s">
        <v>276</v>
      </c>
      <c r="C44" s="14" t="s">
        <v>277</v>
      </c>
      <c r="D44" s="14" t="s">
        <v>140</v>
      </c>
      <c r="E44" s="14" t="s">
        <v>278</v>
      </c>
      <c r="F44" s="14" t="s">
        <v>129</v>
      </c>
      <c r="G44" s="14" t="s">
        <v>130</v>
      </c>
      <c r="H44" s="14" t="s">
        <v>131</v>
      </c>
      <c r="I44" s="15">
        <v>13571462286</v>
      </c>
      <c r="J44" s="14">
        <v>5</v>
      </c>
      <c r="K44" s="14">
        <v>5</v>
      </c>
      <c r="L44" s="14"/>
      <c r="M44" s="14">
        <v>5</v>
      </c>
      <c r="N44" s="14"/>
      <c r="O44" s="14"/>
      <c r="P44" s="14"/>
      <c r="Q44" s="14"/>
      <c r="R44" s="14"/>
      <c r="S44" s="14"/>
      <c r="T44" s="14"/>
      <c r="U44" s="14"/>
      <c r="V44" s="14"/>
      <c r="W44" s="14"/>
      <c r="X44" s="14"/>
      <c r="Y44" s="14" t="s">
        <v>101</v>
      </c>
      <c r="Z44" s="14" t="s">
        <v>120</v>
      </c>
      <c r="AA44" s="14" t="s">
        <v>120</v>
      </c>
      <c r="AB44" s="14" t="s">
        <v>101</v>
      </c>
      <c r="AC44" s="14" t="s">
        <v>120</v>
      </c>
      <c r="AD44" s="14">
        <v>146</v>
      </c>
      <c r="AE44" s="14">
        <v>490</v>
      </c>
      <c r="AF44" s="14">
        <v>2162</v>
      </c>
      <c r="AG44" s="14" t="s">
        <v>142</v>
      </c>
      <c r="AH44" s="14" t="s">
        <v>279</v>
      </c>
      <c r="AI44" s="23"/>
    </row>
    <row r="45" ht="65" customHeight="1" spans="1:35">
      <c r="A45" s="15">
        <v>38</v>
      </c>
      <c r="B45" s="14" t="s">
        <v>280</v>
      </c>
      <c r="C45" s="14" t="s">
        <v>253</v>
      </c>
      <c r="D45" s="14" t="s">
        <v>140</v>
      </c>
      <c r="E45" s="14" t="s">
        <v>281</v>
      </c>
      <c r="F45" s="14" t="s">
        <v>129</v>
      </c>
      <c r="G45" s="14" t="s">
        <v>130</v>
      </c>
      <c r="H45" s="14" t="s">
        <v>131</v>
      </c>
      <c r="I45" s="15">
        <v>13571462286</v>
      </c>
      <c r="J45" s="14">
        <v>5</v>
      </c>
      <c r="K45" s="14">
        <v>5</v>
      </c>
      <c r="L45" s="14"/>
      <c r="M45" s="14">
        <v>5</v>
      </c>
      <c r="N45" s="14"/>
      <c r="O45" s="14"/>
      <c r="P45" s="14"/>
      <c r="Q45" s="14"/>
      <c r="R45" s="14"/>
      <c r="S45" s="14"/>
      <c r="T45" s="14"/>
      <c r="U45" s="14"/>
      <c r="V45" s="14"/>
      <c r="W45" s="14"/>
      <c r="X45" s="14"/>
      <c r="Y45" s="14" t="s">
        <v>101</v>
      </c>
      <c r="Z45" s="14" t="s">
        <v>120</v>
      </c>
      <c r="AA45" s="14" t="s">
        <v>120</v>
      </c>
      <c r="AB45" s="14" t="s">
        <v>101</v>
      </c>
      <c r="AC45" s="14" t="s">
        <v>120</v>
      </c>
      <c r="AD45" s="14">
        <v>52</v>
      </c>
      <c r="AE45" s="14">
        <v>165</v>
      </c>
      <c r="AF45" s="14">
        <v>1196</v>
      </c>
      <c r="AG45" s="14" t="s">
        <v>142</v>
      </c>
      <c r="AH45" s="14" t="s">
        <v>282</v>
      </c>
      <c r="AI45" s="23"/>
    </row>
    <row r="46" ht="65" customHeight="1" spans="1:35">
      <c r="A46" s="15">
        <v>39</v>
      </c>
      <c r="B46" s="14" t="s">
        <v>283</v>
      </c>
      <c r="C46" s="14" t="s">
        <v>284</v>
      </c>
      <c r="D46" s="14" t="s">
        <v>140</v>
      </c>
      <c r="E46" s="14" t="s">
        <v>285</v>
      </c>
      <c r="F46" s="14" t="s">
        <v>129</v>
      </c>
      <c r="G46" s="14" t="s">
        <v>130</v>
      </c>
      <c r="H46" s="14" t="s">
        <v>131</v>
      </c>
      <c r="I46" s="15">
        <v>13571462286</v>
      </c>
      <c r="J46" s="14">
        <v>5</v>
      </c>
      <c r="K46" s="14">
        <v>5</v>
      </c>
      <c r="L46" s="14"/>
      <c r="M46" s="14">
        <v>5</v>
      </c>
      <c r="N46" s="14"/>
      <c r="O46" s="14"/>
      <c r="P46" s="14"/>
      <c r="Q46" s="14"/>
      <c r="R46" s="14"/>
      <c r="S46" s="14"/>
      <c r="T46" s="14"/>
      <c r="U46" s="14"/>
      <c r="V46" s="14"/>
      <c r="W46" s="14"/>
      <c r="X46" s="14"/>
      <c r="Y46" s="14" t="s">
        <v>101</v>
      </c>
      <c r="Z46" s="14" t="s">
        <v>120</v>
      </c>
      <c r="AA46" s="14" t="s">
        <v>120</v>
      </c>
      <c r="AB46" s="14" t="s">
        <v>101</v>
      </c>
      <c r="AC46" s="14" t="s">
        <v>120</v>
      </c>
      <c r="AD46" s="14">
        <v>38</v>
      </c>
      <c r="AE46" s="14">
        <v>132</v>
      </c>
      <c r="AF46" s="14">
        <v>1166</v>
      </c>
      <c r="AG46" s="14" t="s">
        <v>142</v>
      </c>
      <c r="AH46" s="14" t="s">
        <v>286</v>
      </c>
      <c r="AI46" s="23"/>
    </row>
    <row r="47" ht="65" customHeight="1" spans="1:35">
      <c r="A47" s="15">
        <v>40</v>
      </c>
      <c r="B47" s="14" t="s">
        <v>287</v>
      </c>
      <c r="C47" s="14" t="s">
        <v>288</v>
      </c>
      <c r="D47" s="14" t="s">
        <v>140</v>
      </c>
      <c r="E47" s="14" t="s">
        <v>289</v>
      </c>
      <c r="F47" s="14" t="s">
        <v>129</v>
      </c>
      <c r="G47" s="14" t="s">
        <v>130</v>
      </c>
      <c r="H47" s="14" t="s">
        <v>131</v>
      </c>
      <c r="I47" s="15">
        <v>13571462286</v>
      </c>
      <c r="J47" s="14">
        <v>5</v>
      </c>
      <c r="K47" s="14">
        <v>5</v>
      </c>
      <c r="L47" s="14"/>
      <c r="M47" s="14">
        <v>5</v>
      </c>
      <c r="N47" s="14"/>
      <c r="O47" s="14"/>
      <c r="P47" s="14"/>
      <c r="Q47" s="14"/>
      <c r="R47" s="14"/>
      <c r="S47" s="14"/>
      <c r="T47" s="14"/>
      <c r="U47" s="14"/>
      <c r="V47" s="14"/>
      <c r="W47" s="14"/>
      <c r="X47" s="14"/>
      <c r="Y47" s="14" t="s">
        <v>101</v>
      </c>
      <c r="Z47" s="14" t="s">
        <v>120</v>
      </c>
      <c r="AA47" s="14" t="s">
        <v>120</v>
      </c>
      <c r="AB47" s="14" t="s">
        <v>101</v>
      </c>
      <c r="AC47" s="14" t="s">
        <v>120</v>
      </c>
      <c r="AD47" s="14">
        <v>109</v>
      </c>
      <c r="AE47" s="14">
        <v>372</v>
      </c>
      <c r="AF47" s="14">
        <v>905</v>
      </c>
      <c r="AG47" s="14" t="s">
        <v>142</v>
      </c>
      <c r="AH47" s="14" t="s">
        <v>290</v>
      </c>
      <c r="AI47" s="23"/>
    </row>
    <row r="48" ht="65" customHeight="1" spans="1:35">
      <c r="A48" s="15">
        <v>41</v>
      </c>
      <c r="B48" s="14" t="s">
        <v>291</v>
      </c>
      <c r="C48" s="14" t="s">
        <v>292</v>
      </c>
      <c r="D48" s="14" t="s">
        <v>140</v>
      </c>
      <c r="E48" s="14" t="s">
        <v>293</v>
      </c>
      <c r="F48" s="14" t="s">
        <v>129</v>
      </c>
      <c r="G48" s="14" t="s">
        <v>130</v>
      </c>
      <c r="H48" s="14" t="s">
        <v>131</v>
      </c>
      <c r="I48" s="15">
        <v>13571462286</v>
      </c>
      <c r="J48" s="14">
        <v>5</v>
      </c>
      <c r="K48" s="14">
        <v>5</v>
      </c>
      <c r="L48" s="14"/>
      <c r="M48" s="14">
        <v>5</v>
      </c>
      <c r="N48" s="14"/>
      <c r="O48" s="14"/>
      <c r="P48" s="14"/>
      <c r="Q48" s="14"/>
      <c r="R48" s="14"/>
      <c r="S48" s="14"/>
      <c r="T48" s="14"/>
      <c r="U48" s="14"/>
      <c r="V48" s="14"/>
      <c r="W48" s="14"/>
      <c r="X48" s="14"/>
      <c r="Y48" s="14" t="s">
        <v>101</v>
      </c>
      <c r="Z48" s="14" t="s">
        <v>120</v>
      </c>
      <c r="AA48" s="14" t="s">
        <v>120</v>
      </c>
      <c r="AB48" s="14" t="s">
        <v>101</v>
      </c>
      <c r="AC48" s="14" t="s">
        <v>120</v>
      </c>
      <c r="AD48" s="14">
        <v>28</v>
      </c>
      <c r="AE48" s="14">
        <v>97</v>
      </c>
      <c r="AF48" s="14">
        <v>684</v>
      </c>
      <c r="AG48" s="14" t="s">
        <v>142</v>
      </c>
      <c r="AH48" s="14" t="s">
        <v>294</v>
      </c>
      <c r="AI48" s="23"/>
    </row>
    <row r="49" ht="65" customHeight="1" spans="1:35">
      <c r="A49" s="15">
        <v>42</v>
      </c>
      <c r="B49" s="14" t="s">
        <v>295</v>
      </c>
      <c r="C49" s="14" t="s">
        <v>296</v>
      </c>
      <c r="D49" s="14" t="s">
        <v>140</v>
      </c>
      <c r="E49" s="14" t="s">
        <v>297</v>
      </c>
      <c r="F49" s="14" t="s">
        <v>129</v>
      </c>
      <c r="G49" s="14" t="s">
        <v>130</v>
      </c>
      <c r="H49" s="14" t="s">
        <v>131</v>
      </c>
      <c r="I49" s="15">
        <v>13571462286</v>
      </c>
      <c r="J49" s="14">
        <v>5</v>
      </c>
      <c r="K49" s="14">
        <v>5</v>
      </c>
      <c r="L49" s="14"/>
      <c r="M49" s="14">
        <v>5</v>
      </c>
      <c r="N49" s="14"/>
      <c r="O49" s="14"/>
      <c r="P49" s="14"/>
      <c r="Q49" s="14"/>
      <c r="R49" s="14"/>
      <c r="S49" s="14"/>
      <c r="T49" s="14"/>
      <c r="U49" s="14"/>
      <c r="V49" s="14"/>
      <c r="W49" s="14"/>
      <c r="X49" s="14"/>
      <c r="Y49" s="14" t="s">
        <v>101</v>
      </c>
      <c r="Z49" s="14" t="s">
        <v>120</v>
      </c>
      <c r="AA49" s="14" t="s">
        <v>120</v>
      </c>
      <c r="AB49" s="14" t="s">
        <v>101</v>
      </c>
      <c r="AC49" s="14" t="s">
        <v>120</v>
      </c>
      <c r="AD49" s="14">
        <v>56</v>
      </c>
      <c r="AE49" s="14">
        <v>191</v>
      </c>
      <c r="AF49" s="14">
        <v>2072</v>
      </c>
      <c r="AG49" s="14" t="s">
        <v>142</v>
      </c>
      <c r="AH49" s="14" t="s">
        <v>298</v>
      </c>
      <c r="AI49" s="23"/>
    </row>
    <row r="50" ht="65" customHeight="1" spans="1:35">
      <c r="A50" s="15">
        <v>43</v>
      </c>
      <c r="B50" s="14" t="s">
        <v>299</v>
      </c>
      <c r="C50" s="14" t="s">
        <v>300</v>
      </c>
      <c r="D50" s="14" t="s">
        <v>140</v>
      </c>
      <c r="E50" s="14" t="s">
        <v>301</v>
      </c>
      <c r="F50" s="14" t="s">
        <v>129</v>
      </c>
      <c r="G50" s="14" t="s">
        <v>130</v>
      </c>
      <c r="H50" s="14" t="s">
        <v>131</v>
      </c>
      <c r="I50" s="15">
        <v>13571462286</v>
      </c>
      <c r="J50" s="14">
        <v>10</v>
      </c>
      <c r="K50" s="14">
        <v>10</v>
      </c>
      <c r="L50" s="14"/>
      <c r="M50" s="14">
        <v>10</v>
      </c>
      <c r="N50" s="14"/>
      <c r="O50" s="14"/>
      <c r="P50" s="14"/>
      <c r="Q50" s="14"/>
      <c r="R50" s="14"/>
      <c r="S50" s="14"/>
      <c r="T50" s="14"/>
      <c r="U50" s="14"/>
      <c r="V50" s="14"/>
      <c r="W50" s="14"/>
      <c r="X50" s="14"/>
      <c r="Y50" s="14" t="s">
        <v>101</v>
      </c>
      <c r="Z50" s="14" t="s">
        <v>120</v>
      </c>
      <c r="AA50" s="14" t="s">
        <v>120</v>
      </c>
      <c r="AB50" s="14" t="s">
        <v>101</v>
      </c>
      <c r="AC50" s="14" t="s">
        <v>120</v>
      </c>
      <c r="AD50" s="14">
        <v>23</v>
      </c>
      <c r="AE50" s="14">
        <v>64</v>
      </c>
      <c r="AF50" s="14">
        <v>1563</v>
      </c>
      <c r="AG50" s="14" t="s">
        <v>142</v>
      </c>
      <c r="AH50" s="14" t="s">
        <v>302</v>
      </c>
      <c r="AI50" s="13"/>
    </row>
    <row r="51" ht="65" customHeight="1" spans="1:35">
      <c r="A51" s="15">
        <v>44</v>
      </c>
      <c r="B51" s="14" t="s">
        <v>303</v>
      </c>
      <c r="C51" s="14" t="s">
        <v>304</v>
      </c>
      <c r="D51" s="14" t="s">
        <v>140</v>
      </c>
      <c r="E51" s="14" t="s">
        <v>305</v>
      </c>
      <c r="F51" s="14" t="s">
        <v>129</v>
      </c>
      <c r="G51" s="14" t="s">
        <v>130</v>
      </c>
      <c r="H51" s="14" t="s">
        <v>131</v>
      </c>
      <c r="I51" s="15">
        <v>13571462286</v>
      </c>
      <c r="J51" s="14">
        <v>10</v>
      </c>
      <c r="K51" s="14">
        <v>10</v>
      </c>
      <c r="L51" s="14"/>
      <c r="M51" s="14">
        <v>10</v>
      </c>
      <c r="N51" s="14"/>
      <c r="O51" s="14"/>
      <c r="P51" s="14"/>
      <c r="Q51" s="14"/>
      <c r="R51" s="14"/>
      <c r="S51" s="14"/>
      <c r="T51" s="14"/>
      <c r="U51" s="14"/>
      <c r="V51" s="14"/>
      <c r="W51" s="14"/>
      <c r="X51" s="14"/>
      <c r="Y51" s="14" t="s">
        <v>101</v>
      </c>
      <c r="Z51" s="14" t="s">
        <v>120</v>
      </c>
      <c r="AA51" s="14" t="s">
        <v>120</v>
      </c>
      <c r="AB51" s="14" t="s">
        <v>101</v>
      </c>
      <c r="AC51" s="14" t="s">
        <v>120</v>
      </c>
      <c r="AD51" s="14">
        <v>16</v>
      </c>
      <c r="AE51" s="14">
        <v>44</v>
      </c>
      <c r="AF51" s="14">
        <v>1263</v>
      </c>
      <c r="AG51" s="14" t="s">
        <v>142</v>
      </c>
      <c r="AH51" s="14" t="s">
        <v>306</v>
      </c>
      <c r="AI51" s="23"/>
    </row>
    <row r="52" ht="65" customHeight="1" spans="1:35">
      <c r="A52" s="15">
        <v>45</v>
      </c>
      <c r="B52" s="14" t="s">
        <v>307</v>
      </c>
      <c r="C52" s="14" t="s">
        <v>308</v>
      </c>
      <c r="D52" s="14" t="s">
        <v>140</v>
      </c>
      <c r="E52" s="14" t="s">
        <v>309</v>
      </c>
      <c r="F52" s="14" t="s">
        <v>129</v>
      </c>
      <c r="G52" s="14" t="s">
        <v>130</v>
      </c>
      <c r="H52" s="14" t="s">
        <v>131</v>
      </c>
      <c r="I52" s="15">
        <v>13571462286</v>
      </c>
      <c r="J52" s="14">
        <v>10</v>
      </c>
      <c r="K52" s="14">
        <v>10</v>
      </c>
      <c r="L52" s="14"/>
      <c r="M52" s="14">
        <v>10</v>
      </c>
      <c r="N52" s="14"/>
      <c r="O52" s="14"/>
      <c r="P52" s="14"/>
      <c r="Q52" s="14"/>
      <c r="R52" s="14"/>
      <c r="S52" s="14"/>
      <c r="T52" s="14"/>
      <c r="U52" s="14"/>
      <c r="V52" s="14"/>
      <c r="W52" s="14"/>
      <c r="X52" s="14"/>
      <c r="Y52" s="14" t="s">
        <v>101</v>
      </c>
      <c r="Z52" s="14" t="s">
        <v>120</v>
      </c>
      <c r="AA52" s="14" t="s">
        <v>120</v>
      </c>
      <c r="AB52" s="14" t="s">
        <v>101</v>
      </c>
      <c r="AC52" s="14" t="s">
        <v>120</v>
      </c>
      <c r="AD52" s="14">
        <v>43</v>
      </c>
      <c r="AE52" s="14">
        <v>114</v>
      </c>
      <c r="AF52" s="14">
        <v>2207</v>
      </c>
      <c r="AG52" s="14" t="s">
        <v>142</v>
      </c>
      <c r="AH52" s="14" t="s">
        <v>310</v>
      </c>
      <c r="AI52" s="13"/>
    </row>
    <row r="53" ht="65" customHeight="1" spans="1:35">
      <c r="A53" s="15">
        <v>46</v>
      </c>
      <c r="B53" s="14" t="s">
        <v>311</v>
      </c>
      <c r="C53" s="14" t="s">
        <v>312</v>
      </c>
      <c r="D53" s="14" t="s">
        <v>140</v>
      </c>
      <c r="E53" s="14" t="s">
        <v>313</v>
      </c>
      <c r="F53" s="14" t="s">
        <v>129</v>
      </c>
      <c r="G53" s="14" t="s">
        <v>130</v>
      </c>
      <c r="H53" s="14" t="s">
        <v>131</v>
      </c>
      <c r="I53" s="15">
        <v>13571462286</v>
      </c>
      <c r="J53" s="14">
        <v>10</v>
      </c>
      <c r="K53" s="14">
        <v>10</v>
      </c>
      <c r="L53" s="14"/>
      <c r="M53" s="14">
        <v>10</v>
      </c>
      <c r="N53" s="14"/>
      <c r="O53" s="14"/>
      <c r="P53" s="14"/>
      <c r="Q53" s="14"/>
      <c r="R53" s="14"/>
      <c r="S53" s="14"/>
      <c r="T53" s="14"/>
      <c r="U53" s="14"/>
      <c r="V53" s="14"/>
      <c r="W53" s="14"/>
      <c r="X53" s="14"/>
      <c r="Y53" s="14" t="s">
        <v>101</v>
      </c>
      <c r="Z53" s="14" t="s">
        <v>120</v>
      </c>
      <c r="AA53" s="14" t="s">
        <v>120</v>
      </c>
      <c r="AB53" s="14" t="s">
        <v>101</v>
      </c>
      <c r="AC53" s="14" t="s">
        <v>120</v>
      </c>
      <c r="AD53" s="14">
        <v>12</v>
      </c>
      <c r="AE53" s="14">
        <v>34</v>
      </c>
      <c r="AF53" s="14">
        <v>829</v>
      </c>
      <c r="AG53" s="14" t="s">
        <v>142</v>
      </c>
      <c r="AH53" s="14" t="s">
        <v>314</v>
      </c>
      <c r="AI53" s="23"/>
    </row>
    <row r="54" ht="65" customHeight="1" spans="1:35">
      <c r="A54" s="15">
        <v>47</v>
      </c>
      <c r="B54" s="14" t="s">
        <v>315</v>
      </c>
      <c r="C54" s="14" t="s">
        <v>316</v>
      </c>
      <c r="D54" s="14" t="s">
        <v>140</v>
      </c>
      <c r="E54" s="14" t="s">
        <v>317</v>
      </c>
      <c r="F54" s="14" t="s">
        <v>129</v>
      </c>
      <c r="G54" s="14" t="s">
        <v>130</v>
      </c>
      <c r="H54" s="14" t="s">
        <v>131</v>
      </c>
      <c r="I54" s="15">
        <v>13571462286</v>
      </c>
      <c r="J54" s="14">
        <v>10</v>
      </c>
      <c r="K54" s="14">
        <v>10</v>
      </c>
      <c r="L54" s="14"/>
      <c r="M54" s="14">
        <v>10</v>
      </c>
      <c r="N54" s="14"/>
      <c r="O54" s="14"/>
      <c r="P54" s="14"/>
      <c r="Q54" s="14"/>
      <c r="R54" s="14"/>
      <c r="S54" s="14"/>
      <c r="T54" s="14"/>
      <c r="U54" s="14"/>
      <c r="V54" s="14"/>
      <c r="W54" s="14"/>
      <c r="X54" s="14"/>
      <c r="Y54" s="14" t="s">
        <v>101</v>
      </c>
      <c r="Z54" s="14" t="s">
        <v>120</v>
      </c>
      <c r="AA54" s="14" t="s">
        <v>120</v>
      </c>
      <c r="AB54" s="14" t="s">
        <v>101</v>
      </c>
      <c r="AC54" s="14" t="s">
        <v>120</v>
      </c>
      <c r="AD54" s="14">
        <v>48</v>
      </c>
      <c r="AE54" s="14">
        <v>164</v>
      </c>
      <c r="AF54" s="14">
        <v>1291</v>
      </c>
      <c r="AG54" s="14" t="s">
        <v>142</v>
      </c>
      <c r="AH54" s="14" t="s">
        <v>318</v>
      </c>
      <c r="AI54" s="13"/>
    </row>
    <row r="55" ht="65" customHeight="1" spans="1:35">
      <c r="A55" s="15">
        <v>48</v>
      </c>
      <c r="B55" s="14" t="s">
        <v>319</v>
      </c>
      <c r="C55" s="14" t="s">
        <v>320</v>
      </c>
      <c r="D55" s="14" t="s">
        <v>140</v>
      </c>
      <c r="E55" s="14" t="s">
        <v>321</v>
      </c>
      <c r="F55" s="14" t="s">
        <v>129</v>
      </c>
      <c r="G55" s="14" t="s">
        <v>130</v>
      </c>
      <c r="H55" s="14" t="s">
        <v>131</v>
      </c>
      <c r="I55" s="15">
        <v>13571462286</v>
      </c>
      <c r="J55" s="14">
        <v>10</v>
      </c>
      <c r="K55" s="14">
        <v>10</v>
      </c>
      <c r="L55" s="14"/>
      <c r="M55" s="14">
        <v>10</v>
      </c>
      <c r="N55" s="14"/>
      <c r="O55" s="14"/>
      <c r="P55" s="14"/>
      <c r="Q55" s="14"/>
      <c r="R55" s="14"/>
      <c r="S55" s="14"/>
      <c r="T55" s="14"/>
      <c r="U55" s="14"/>
      <c r="V55" s="14"/>
      <c r="W55" s="14"/>
      <c r="X55" s="14"/>
      <c r="Y55" s="14" t="s">
        <v>101</v>
      </c>
      <c r="Z55" s="14" t="s">
        <v>120</v>
      </c>
      <c r="AA55" s="14" t="s">
        <v>120</v>
      </c>
      <c r="AB55" s="14" t="s">
        <v>101</v>
      </c>
      <c r="AC55" s="14" t="s">
        <v>120</v>
      </c>
      <c r="AD55" s="14">
        <v>135</v>
      </c>
      <c r="AE55" s="14">
        <v>396</v>
      </c>
      <c r="AF55" s="14">
        <v>1523</v>
      </c>
      <c r="AG55" s="14" t="s">
        <v>142</v>
      </c>
      <c r="AH55" s="14" t="s">
        <v>322</v>
      </c>
      <c r="AI55" s="23"/>
    </row>
    <row r="56" ht="65" customHeight="1" spans="1:35">
      <c r="A56" s="15">
        <v>49</v>
      </c>
      <c r="B56" s="14" t="s">
        <v>323</v>
      </c>
      <c r="C56" s="14" t="s">
        <v>324</v>
      </c>
      <c r="D56" s="14" t="s">
        <v>140</v>
      </c>
      <c r="E56" s="14" t="s">
        <v>325</v>
      </c>
      <c r="F56" s="14" t="s">
        <v>129</v>
      </c>
      <c r="G56" s="14" t="s">
        <v>130</v>
      </c>
      <c r="H56" s="14" t="s">
        <v>131</v>
      </c>
      <c r="I56" s="15">
        <v>13571462286</v>
      </c>
      <c r="J56" s="14">
        <v>10</v>
      </c>
      <c r="K56" s="14">
        <v>10</v>
      </c>
      <c r="L56" s="14"/>
      <c r="M56" s="14">
        <v>10</v>
      </c>
      <c r="N56" s="14"/>
      <c r="O56" s="14"/>
      <c r="P56" s="14"/>
      <c r="Q56" s="14"/>
      <c r="R56" s="14"/>
      <c r="S56" s="14"/>
      <c r="T56" s="14"/>
      <c r="U56" s="14"/>
      <c r="V56" s="14"/>
      <c r="W56" s="14"/>
      <c r="X56" s="14"/>
      <c r="Y56" s="14" t="s">
        <v>101</v>
      </c>
      <c r="Z56" s="14" t="s">
        <v>120</v>
      </c>
      <c r="AA56" s="14" t="s">
        <v>120</v>
      </c>
      <c r="AB56" s="14" t="s">
        <v>101</v>
      </c>
      <c r="AC56" s="14" t="s">
        <v>120</v>
      </c>
      <c r="AD56" s="14">
        <v>63</v>
      </c>
      <c r="AE56" s="14">
        <v>184</v>
      </c>
      <c r="AF56" s="14">
        <v>1231</v>
      </c>
      <c r="AG56" s="14" t="s">
        <v>142</v>
      </c>
      <c r="AH56" s="14" t="s">
        <v>326</v>
      </c>
      <c r="AI56" s="23"/>
    </row>
    <row r="57" ht="65" customHeight="1" spans="1:35">
      <c r="A57" s="15">
        <v>50</v>
      </c>
      <c r="B57" s="14" t="s">
        <v>327</v>
      </c>
      <c r="C57" s="14" t="s">
        <v>328</v>
      </c>
      <c r="D57" s="14" t="s">
        <v>140</v>
      </c>
      <c r="E57" s="14" t="s">
        <v>329</v>
      </c>
      <c r="F57" s="14" t="s">
        <v>129</v>
      </c>
      <c r="G57" s="14" t="s">
        <v>130</v>
      </c>
      <c r="H57" s="14" t="s">
        <v>131</v>
      </c>
      <c r="I57" s="15">
        <v>13571462286</v>
      </c>
      <c r="J57" s="14">
        <v>10</v>
      </c>
      <c r="K57" s="14">
        <v>10</v>
      </c>
      <c r="L57" s="14"/>
      <c r="M57" s="14">
        <v>10</v>
      </c>
      <c r="N57" s="14"/>
      <c r="O57" s="14"/>
      <c r="P57" s="14"/>
      <c r="Q57" s="14"/>
      <c r="R57" s="14"/>
      <c r="S57" s="14"/>
      <c r="T57" s="14"/>
      <c r="U57" s="14"/>
      <c r="V57" s="14"/>
      <c r="W57" s="14"/>
      <c r="X57" s="14"/>
      <c r="Y57" s="14" t="s">
        <v>101</v>
      </c>
      <c r="Z57" s="14" t="s">
        <v>120</v>
      </c>
      <c r="AA57" s="14" t="s">
        <v>120</v>
      </c>
      <c r="AB57" s="14" t="s">
        <v>101</v>
      </c>
      <c r="AC57" s="14" t="s">
        <v>120</v>
      </c>
      <c r="AD57" s="14">
        <v>61</v>
      </c>
      <c r="AE57" s="14">
        <v>194</v>
      </c>
      <c r="AF57" s="14">
        <v>1919</v>
      </c>
      <c r="AG57" s="14" t="s">
        <v>142</v>
      </c>
      <c r="AH57" s="14" t="s">
        <v>330</v>
      </c>
      <c r="AI57" s="23"/>
    </row>
    <row r="58" ht="65" customHeight="1" spans="1:35">
      <c r="A58" s="15">
        <v>51</v>
      </c>
      <c r="B58" s="14" t="s">
        <v>331</v>
      </c>
      <c r="C58" s="14" t="s">
        <v>332</v>
      </c>
      <c r="D58" s="14" t="s">
        <v>140</v>
      </c>
      <c r="E58" s="14" t="s">
        <v>333</v>
      </c>
      <c r="F58" s="14" t="s">
        <v>129</v>
      </c>
      <c r="G58" s="14" t="s">
        <v>130</v>
      </c>
      <c r="H58" s="14" t="s">
        <v>131</v>
      </c>
      <c r="I58" s="15">
        <v>13571462286</v>
      </c>
      <c r="J58" s="14">
        <v>10</v>
      </c>
      <c r="K58" s="14">
        <v>10</v>
      </c>
      <c r="L58" s="14"/>
      <c r="M58" s="14">
        <v>10</v>
      </c>
      <c r="N58" s="14"/>
      <c r="O58" s="14"/>
      <c r="P58" s="14"/>
      <c r="Q58" s="14"/>
      <c r="R58" s="14"/>
      <c r="S58" s="14"/>
      <c r="T58" s="14"/>
      <c r="U58" s="14"/>
      <c r="V58" s="14"/>
      <c r="W58" s="14"/>
      <c r="X58" s="14"/>
      <c r="Y58" s="14" t="s">
        <v>101</v>
      </c>
      <c r="Z58" s="14" t="s">
        <v>120</v>
      </c>
      <c r="AA58" s="14" t="s">
        <v>120</v>
      </c>
      <c r="AB58" s="14" t="s">
        <v>101</v>
      </c>
      <c r="AC58" s="14" t="s">
        <v>120</v>
      </c>
      <c r="AD58" s="14">
        <v>52</v>
      </c>
      <c r="AE58" s="14">
        <v>191</v>
      </c>
      <c r="AF58" s="14">
        <v>1189</v>
      </c>
      <c r="AG58" s="14" t="s">
        <v>142</v>
      </c>
      <c r="AH58" s="14" t="s">
        <v>334</v>
      </c>
      <c r="AI58" s="23"/>
    </row>
    <row r="59" ht="65" customHeight="1" spans="1:35">
      <c r="A59" s="15">
        <v>52</v>
      </c>
      <c r="B59" s="14" t="s">
        <v>335</v>
      </c>
      <c r="C59" s="14" t="s">
        <v>336</v>
      </c>
      <c r="D59" s="14" t="s">
        <v>140</v>
      </c>
      <c r="E59" s="14" t="s">
        <v>337</v>
      </c>
      <c r="F59" s="14" t="s">
        <v>129</v>
      </c>
      <c r="G59" s="14" t="s">
        <v>130</v>
      </c>
      <c r="H59" s="14" t="s">
        <v>131</v>
      </c>
      <c r="I59" s="15">
        <v>13571462286</v>
      </c>
      <c r="J59" s="14">
        <v>10</v>
      </c>
      <c r="K59" s="14">
        <v>10</v>
      </c>
      <c r="L59" s="14"/>
      <c r="M59" s="14">
        <v>10</v>
      </c>
      <c r="N59" s="14"/>
      <c r="O59" s="14"/>
      <c r="P59" s="14"/>
      <c r="Q59" s="14"/>
      <c r="R59" s="14"/>
      <c r="S59" s="14"/>
      <c r="T59" s="14"/>
      <c r="U59" s="14"/>
      <c r="V59" s="14"/>
      <c r="W59" s="14"/>
      <c r="X59" s="14"/>
      <c r="Y59" s="14" t="s">
        <v>101</v>
      </c>
      <c r="Z59" s="14" t="s">
        <v>120</v>
      </c>
      <c r="AA59" s="14" t="s">
        <v>120</v>
      </c>
      <c r="AB59" s="14" t="s">
        <v>101</v>
      </c>
      <c r="AC59" s="14" t="s">
        <v>120</v>
      </c>
      <c r="AD59" s="14">
        <v>66</v>
      </c>
      <c r="AE59" s="14">
        <v>197</v>
      </c>
      <c r="AF59" s="14">
        <v>2084</v>
      </c>
      <c r="AG59" s="14" t="s">
        <v>142</v>
      </c>
      <c r="AH59" s="14" t="s">
        <v>338</v>
      </c>
      <c r="AI59" s="23"/>
    </row>
    <row r="60" ht="65" customHeight="1" spans="1:35">
      <c r="A60" s="15">
        <v>53</v>
      </c>
      <c r="B60" s="14" t="s">
        <v>339</v>
      </c>
      <c r="C60" s="14" t="s">
        <v>340</v>
      </c>
      <c r="D60" s="14" t="s">
        <v>140</v>
      </c>
      <c r="E60" s="14" t="s">
        <v>341</v>
      </c>
      <c r="F60" s="14" t="s">
        <v>129</v>
      </c>
      <c r="G60" s="14" t="s">
        <v>130</v>
      </c>
      <c r="H60" s="14" t="s">
        <v>131</v>
      </c>
      <c r="I60" s="15">
        <v>13571462286</v>
      </c>
      <c r="J60" s="14">
        <v>10</v>
      </c>
      <c r="K60" s="14">
        <v>10</v>
      </c>
      <c r="L60" s="14"/>
      <c r="M60" s="14">
        <v>10</v>
      </c>
      <c r="N60" s="14"/>
      <c r="O60" s="14"/>
      <c r="P60" s="14"/>
      <c r="Q60" s="14"/>
      <c r="R60" s="14"/>
      <c r="S60" s="14"/>
      <c r="T60" s="14"/>
      <c r="U60" s="14"/>
      <c r="V60" s="14"/>
      <c r="W60" s="14"/>
      <c r="X60" s="14"/>
      <c r="Y60" s="14" t="s">
        <v>101</v>
      </c>
      <c r="Z60" s="14" t="s">
        <v>120</v>
      </c>
      <c r="AA60" s="14" t="s">
        <v>120</v>
      </c>
      <c r="AB60" s="14" t="s">
        <v>101</v>
      </c>
      <c r="AC60" s="14" t="s">
        <v>120</v>
      </c>
      <c r="AD60" s="14">
        <v>32</v>
      </c>
      <c r="AE60" s="14">
        <v>103</v>
      </c>
      <c r="AF60" s="14">
        <v>2295</v>
      </c>
      <c r="AG60" s="14" t="s">
        <v>142</v>
      </c>
      <c r="AH60" s="14" t="s">
        <v>342</v>
      </c>
      <c r="AI60" s="23"/>
    </row>
    <row r="61" ht="65" customHeight="1" spans="1:35">
      <c r="A61" s="15">
        <v>54</v>
      </c>
      <c r="B61" s="14" t="s">
        <v>343</v>
      </c>
      <c r="C61" s="14" t="s">
        <v>344</v>
      </c>
      <c r="D61" s="14" t="s">
        <v>140</v>
      </c>
      <c r="E61" s="14" t="s">
        <v>345</v>
      </c>
      <c r="F61" s="14" t="s">
        <v>129</v>
      </c>
      <c r="G61" s="14" t="s">
        <v>130</v>
      </c>
      <c r="H61" s="14" t="s">
        <v>131</v>
      </c>
      <c r="I61" s="15">
        <v>13571462286</v>
      </c>
      <c r="J61" s="14">
        <v>10</v>
      </c>
      <c r="K61" s="14">
        <v>10</v>
      </c>
      <c r="L61" s="14"/>
      <c r="M61" s="14">
        <v>10</v>
      </c>
      <c r="N61" s="14"/>
      <c r="O61" s="14"/>
      <c r="P61" s="14"/>
      <c r="Q61" s="14"/>
      <c r="R61" s="14"/>
      <c r="S61" s="14"/>
      <c r="T61" s="14"/>
      <c r="U61" s="14"/>
      <c r="V61" s="14"/>
      <c r="W61" s="14"/>
      <c r="X61" s="14"/>
      <c r="Y61" s="14" t="s">
        <v>101</v>
      </c>
      <c r="Z61" s="14" t="s">
        <v>120</v>
      </c>
      <c r="AA61" s="14" t="s">
        <v>120</v>
      </c>
      <c r="AB61" s="14" t="s">
        <v>101</v>
      </c>
      <c r="AC61" s="14" t="s">
        <v>120</v>
      </c>
      <c r="AD61" s="14">
        <v>84</v>
      </c>
      <c r="AE61" s="14">
        <v>268</v>
      </c>
      <c r="AF61" s="14">
        <v>1390</v>
      </c>
      <c r="AG61" s="14" t="s">
        <v>142</v>
      </c>
      <c r="AH61" s="14" t="s">
        <v>346</v>
      </c>
      <c r="AI61" s="23"/>
    </row>
    <row r="62" ht="65" customHeight="1" spans="1:35">
      <c r="A62" s="15">
        <v>55</v>
      </c>
      <c r="B62" s="14" t="s">
        <v>347</v>
      </c>
      <c r="C62" s="14" t="s">
        <v>348</v>
      </c>
      <c r="D62" s="14" t="s">
        <v>140</v>
      </c>
      <c r="E62" s="14" t="s">
        <v>349</v>
      </c>
      <c r="F62" s="14" t="s">
        <v>129</v>
      </c>
      <c r="G62" s="14" t="s">
        <v>130</v>
      </c>
      <c r="H62" s="14" t="s">
        <v>131</v>
      </c>
      <c r="I62" s="15">
        <v>13571462286</v>
      </c>
      <c r="J62" s="14">
        <v>15</v>
      </c>
      <c r="K62" s="14">
        <v>15</v>
      </c>
      <c r="L62" s="14"/>
      <c r="M62" s="14">
        <v>15</v>
      </c>
      <c r="N62" s="14"/>
      <c r="O62" s="14"/>
      <c r="P62" s="14"/>
      <c r="Q62" s="14"/>
      <c r="R62" s="14"/>
      <c r="S62" s="14"/>
      <c r="T62" s="14"/>
      <c r="U62" s="14"/>
      <c r="V62" s="14"/>
      <c r="W62" s="14"/>
      <c r="X62" s="14"/>
      <c r="Y62" s="14" t="s">
        <v>101</v>
      </c>
      <c r="Z62" s="14" t="s">
        <v>120</v>
      </c>
      <c r="AA62" s="14" t="s">
        <v>120</v>
      </c>
      <c r="AB62" s="14" t="s">
        <v>101</v>
      </c>
      <c r="AC62" s="14" t="s">
        <v>120</v>
      </c>
      <c r="AD62" s="14">
        <v>31</v>
      </c>
      <c r="AE62" s="14">
        <v>110</v>
      </c>
      <c r="AF62" s="14">
        <v>806</v>
      </c>
      <c r="AG62" s="14" t="s">
        <v>142</v>
      </c>
      <c r="AH62" s="14" t="s">
        <v>350</v>
      </c>
      <c r="AI62" s="13"/>
    </row>
    <row r="63" ht="65" customHeight="1" spans="1:35">
      <c r="A63" s="15">
        <v>56</v>
      </c>
      <c r="B63" s="14" t="s">
        <v>351</v>
      </c>
      <c r="C63" s="14" t="s">
        <v>352</v>
      </c>
      <c r="D63" s="14" t="s">
        <v>140</v>
      </c>
      <c r="E63" s="14" t="s">
        <v>353</v>
      </c>
      <c r="F63" s="14" t="s">
        <v>129</v>
      </c>
      <c r="G63" s="14" t="s">
        <v>130</v>
      </c>
      <c r="H63" s="14" t="s">
        <v>131</v>
      </c>
      <c r="I63" s="15">
        <v>13571462286</v>
      </c>
      <c r="J63" s="14">
        <v>15</v>
      </c>
      <c r="K63" s="14">
        <v>15</v>
      </c>
      <c r="L63" s="14"/>
      <c r="M63" s="14">
        <v>15</v>
      </c>
      <c r="N63" s="14"/>
      <c r="O63" s="14"/>
      <c r="P63" s="14"/>
      <c r="Q63" s="14"/>
      <c r="R63" s="14"/>
      <c r="S63" s="14"/>
      <c r="T63" s="14"/>
      <c r="U63" s="14"/>
      <c r="V63" s="14"/>
      <c r="W63" s="14"/>
      <c r="X63" s="14"/>
      <c r="Y63" s="14" t="s">
        <v>101</v>
      </c>
      <c r="Z63" s="14" t="s">
        <v>120</v>
      </c>
      <c r="AA63" s="14" t="s">
        <v>120</v>
      </c>
      <c r="AB63" s="14" t="s">
        <v>101</v>
      </c>
      <c r="AC63" s="14" t="s">
        <v>120</v>
      </c>
      <c r="AD63" s="14">
        <v>46</v>
      </c>
      <c r="AE63" s="14">
        <v>145</v>
      </c>
      <c r="AF63" s="14">
        <v>1645</v>
      </c>
      <c r="AG63" s="14" t="s">
        <v>142</v>
      </c>
      <c r="AH63" s="14" t="s">
        <v>354</v>
      </c>
      <c r="AI63" s="23"/>
    </row>
    <row r="64" ht="65" customHeight="1" spans="1:35">
      <c r="A64" s="15">
        <v>57</v>
      </c>
      <c r="B64" s="14" t="s">
        <v>355</v>
      </c>
      <c r="C64" s="14" t="s">
        <v>356</v>
      </c>
      <c r="D64" s="14" t="s">
        <v>140</v>
      </c>
      <c r="E64" s="14" t="s">
        <v>357</v>
      </c>
      <c r="F64" s="14" t="s">
        <v>129</v>
      </c>
      <c r="G64" s="14" t="s">
        <v>130</v>
      </c>
      <c r="H64" s="14" t="s">
        <v>131</v>
      </c>
      <c r="I64" s="15">
        <v>13571462286</v>
      </c>
      <c r="J64" s="14">
        <v>15</v>
      </c>
      <c r="K64" s="14">
        <v>15</v>
      </c>
      <c r="L64" s="14"/>
      <c r="M64" s="14">
        <v>15</v>
      </c>
      <c r="N64" s="14"/>
      <c r="O64" s="14"/>
      <c r="P64" s="14"/>
      <c r="Q64" s="14"/>
      <c r="R64" s="14"/>
      <c r="S64" s="14"/>
      <c r="T64" s="14"/>
      <c r="U64" s="14"/>
      <c r="V64" s="14"/>
      <c r="W64" s="14"/>
      <c r="X64" s="14"/>
      <c r="Y64" s="14" t="s">
        <v>101</v>
      </c>
      <c r="Z64" s="14" t="s">
        <v>120</v>
      </c>
      <c r="AA64" s="14" t="s">
        <v>120</v>
      </c>
      <c r="AB64" s="14" t="s">
        <v>101</v>
      </c>
      <c r="AC64" s="14" t="s">
        <v>120</v>
      </c>
      <c r="AD64" s="14">
        <v>30</v>
      </c>
      <c r="AE64" s="14">
        <v>64</v>
      </c>
      <c r="AF64" s="14">
        <v>1348</v>
      </c>
      <c r="AG64" s="14" t="s">
        <v>142</v>
      </c>
      <c r="AH64" s="14" t="s">
        <v>358</v>
      </c>
      <c r="AI64" s="23"/>
    </row>
    <row r="65" ht="65" customHeight="1" spans="1:35">
      <c r="A65" s="15">
        <v>58</v>
      </c>
      <c r="B65" s="14" t="s">
        <v>359</v>
      </c>
      <c r="C65" s="14" t="s">
        <v>217</v>
      </c>
      <c r="D65" s="14" t="s">
        <v>140</v>
      </c>
      <c r="E65" s="14" t="s">
        <v>360</v>
      </c>
      <c r="F65" s="14" t="s">
        <v>129</v>
      </c>
      <c r="G65" s="14" t="s">
        <v>130</v>
      </c>
      <c r="H65" s="14" t="s">
        <v>131</v>
      </c>
      <c r="I65" s="15">
        <v>13571462286</v>
      </c>
      <c r="J65" s="14">
        <v>15</v>
      </c>
      <c r="K65" s="14">
        <v>15</v>
      </c>
      <c r="L65" s="14"/>
      <c r="M65" s="14">
        <v>15</v>
      </c>
      <c r="N65" s="14"/>
      <c r="O65" s="14"/>
      <c r="P65" s="14"/>
      <c r="Q65" s="14"/>
      <c r="R65" s="14"/>
      <c r="S65" s="14"/>
      <c r="T65" s="14"/>
      <c r="U65" s="14"/>
      <c r="V65" s="14"/>
      <c r="W65" s="14"/>
      <c r="X65" s="14"/>
      <c r="Y65" s="14" t="s">
        <v>101</v>
      </c>
      <c r="Z65" s="14" t="s">
        <v>120</v>
      </c>
      <c r="AA65" s="14" t="s">
        <v>120</v>
      </c>
      <c r="AB65" s="14" t="s">
        <v>101</v>
      </c>
      <c r="AC65" s="14" t="s">
        <v>120</v>
      </c>
      <c r="AD65" s="14">
        <v>136</v>
      </c>
      <c r="AE65" s="14">
        <v>483</v>
      </c>
      <c r="AF65" s="14">
        <v>1205</v>
      </c>
      <c r="AG65" s="14" t="s">
        <v>142</v>
      </c>
      <c r="AH65" s="14" t="s">
        <v>361</v>
      </c>
      <c r="AI65" s="23"/>
    </row>
    <row r="66" ht="65" customHeight="1" spans="1:35">
      <c r="A66" s="15">
        <v>59</v>
      </c>
      <c r="B66" s="14" t="s">
        <v>362</v>
      </c>
      <c r="C66" s="14" t="s">
        <v>363</v>
      </c>
      <c r="D66" s="14" t="s">
        <v>140</v>
      </c>
      <c r="E66" s="14" t="s">
        <v>364</v>
      </c>
      <c r="F66" s="14" t="s">
        <v>129</v>
      </c>
      <c r="G66" s="14" t="s">
        <v>130</v>
      </c>
      <c r="H66" s="14" t="s">
        <v>131</v>
      </c>
      <c r="I66" s="15">
        <v>13571462286</v>
      </c>
      <c r="J66" s="14">
        <v>15</v>
      </c>
      <c r="K66" s="14">
        <v>15</v>
      </c>
      <c r="L66" s="14"/>
      <c r="M66" s="14">
        <v>15</v>
      </c>
      <c r="N66" s="14"/>
      <c r="O66" s="14"/>
      <c r="P66" s="14"/>
      <c r="Q66" s="14"/>
      <c r="R66" s="14"/>
      <c r="S66" s="14"/>
      <c r="T66" s="14"/>
      <c r="U66" s="14"/>
      <c r="V66" s="14"/>
      <c r="W66" s="14"/>
      <c r="X66" s="14"/>
      <c r="Y66" s="14" t="s">
        <v>101</v>
      </c>
      <c r="Z66" s="14" t="s">
        <v>120</v>
      </c>
      <c r="AA66" s="14" t="s">
        <v>120</v>
      </c>
      <c r="AB66" s="14" t="s">
        <v>101</v>
      </c>
      <c r="AC66" s="14" t="s">
        <v>120</v>
      </c>
      <c r="AD66" s="14">
        <v>67</v>
      </c>
      <c r="AE66" s="14">
        <v>196</v>
      </c>
      <c r="AF66" s="14">
        <v>1739</v>
      </c>
      <c r="AG66" s="14" t="s">
        <v>142</v>
      </c>
      <c r="AH66" s="14" t="s">
        <v>365</v>
      </c>
      <c r="AI66" s="23"/>
    </row>
    <row r="67" ht="65" customHeight="1" spans="1:35">
      <c r="A67" s="15">
        <v>60</v>
      </c>
      <c r="B67" s="14" t="s">
        <v>366</v>
      </c>
      <c r="C67" s="14" t="s">
        <v>367</v>
      </c>
      <c r="D67" s="14" t="s">
        <v>140</v>
      </c>
      <c r="E67" s="14" t="s">
        <v>368</v>
      </c>
      <c r="F67" s="14" t="s">
        <v>129</v>
      </c>
      <c r="G67" s="14" t="s">
        <v>130</v>
      </c>
      <c r="H67" s="14" t="s">
        <v>131</v>
      </c>
      <c r="I67" s="15">
        <v>13571462286</v>
      </c>
      <c r="J67" s="14">
        <v>15</v>
      </c>
      <c r="K67" s="14">
        <v>15</v>
      </c>
      <c r="L67" s="14"/>
      <c r="M67" s="14">
        <v>15</v>
      </c>
      <c r="N67" s="14"/>
      <c r="O67" s="14"/>
      <c r="P67" s="14"/>
      <c r="Q67" s="14"/>
      <c r="R67" s="14"/>
      <c r="S67" s="14"/>
      <c r="T67" s="14"/>
      <c r="U67" s="14"/>
      <c r="V67" s="14"/>
      <c r="W67" s="14"/>
      <c r="X67" s="14"/>
      <c r="Y67" s="14" t="s">
        <v>101</v>
      </c>
      <c r="Z67" s="14" t="s">
        <v>120</v>
      </c>
      <c r="AA67" s="14" t="s">
        <v>120</v>
      </c>
      <c r="AB67" s="14" t="s">
        <v>101</v>
      </c>
      <c r="AC67" s="14" t="s">
        <v>120</v>
      </c>
      <c r="AD67" s="14">
        <v>54</v>
      </c>
      <c r="AE67" s="14">
        <v>195</v>
      </c>
      <c r="AF67" s="14">
        <v>1732</v>
      </c>
      <c r="AG67" s="14" t="s">
        <v>142</v>
      </c>
      <c r="AH67" s="14" t="s">
        <v>369</v>
      </c>
      <c r="AI67" s="13"/>
    </row>
    <row r="68" ht="65" customHeight="1" spans="1:35">
      <c r="A68" s="15">
        <v>61</v>
      </c>
      <c r="B68" s="14" t="s">
        <v>370</v>
      </c>
      <c r="C68" s="14" t="s">
        <v>371</v>
      </c>
      <c r="D68" s="14" t="s">
        <v>140</v>
      </c>
      <c r="E68" s="14" t="s">
        <v>372</v>
      </c>
      <c r="F68" s="14" t="s">
        <v>129</v>
      </c>
      <c r="G68" s="14" t="s">
        <v>130</v>
      </c>
      <c r="H68" s="14" t="s">
        <v>131</v>
      </c>
      <c r="I68" s="15">
        <v>13571462286</v>
      </c>
      <c r="J68" s="14">
        <v>15</v>
      </c>
      <c r="K68" s="14">
        <v>15</v>
      </c>
      <c r="L68" s="14"/>
      <c r="M68" s="14">
        <v>15</v>
      </c>
      <c r="N68" s="14"/>
      <c r="O68" s="14"/>
      <c r="P68" s="14"/>
      <c r="Q68" s="14"/>
      <c r="R68" s="14"/>
      <c r="S68" s="14"/>
      <c r="T68" s="14"/>
      <c r="U68" s="14"/>
      <c r="V68" s="14"/>
      <c r="W68" s="14"/>
      <c r="X68" s="14"/>
      <c r="Y68" s="14" t="s">
        <v>101</v>
      </c>
      <c r="Z68" s="14" t="s">
        <v>120</v>
      </c>
      <c r="AA68" s="14" t="s">
        <v>120</v>
      </c>
      <c r="AB68" s="14" t="s">
        <v>101</v>
      </c>
      <c r="AC68" s="14" t="s">
        <v>120</v>
      </c>
      <c r="AD68" s="14">
        <v>47</v>
      </c>
      <c r="AE68" s="14">
        <v>137</v>
      </c>
      <c r="AF68" s="14">
        <v>1029</v>
      </c>
      <c r="AG68" s="14" t="s">
        <v>142</v>
      </c>
      <c r="AH68" s="14" t="s">
        <v>373</v>
      </c>
      <c r="AI68" s="23"/>
    </row>
    <row r="69" ht="35.1" customHeight="1" spans="1:35">
      <c r="A69" s="11" t="s">
        <v>19</v>
      </c>
      <c r="B69" s="14">
        <v>8</v>
      </c>
      <c r="C69" s="14"/>
      <c r="D69" s="14"/>
      <c r="E69" s="14"/>
      <c r="F69" s="14"/>
      <c r="G69" s="14"/>
      <c r="H69" s="14"/>
      <c r="I69" s="14"/>
      <c r="J69" s="14">
        <f>SUM(J70:J77)</f>
        <v>4477</v>
      </c>
      <c r="K69" s="14">
        <f t="shared" ref="K69:W69" si="4">SUM(K70:K77)</f>
        <v>1764</v>
      </c>
      <c r="L69" s="14">
        <f t="shared" si="4"/>
        <v>864</v>
      </c>
      <c r="M69" s="14">
        <f t="shared" si="4"/>
        <v>900</v>
      </c>
      <c r="N69" s="14">
        <f t="shared" si="4"/>
        <v>0</v>
      </c>
      <c r="O69" s="14">
        <f t="shared" si="4"/>
        <v>0</v>
      </c>
      <c r="P69" s="14">
        <f t="shared" si="4"/>
        <v>2713</v>
      </c>
      <c r="Q69" s="14">
        <f t="shared" si="4"/>
        <v>0</v>
      </c>
      <c r="R69" s="14">
        <f t="shared" si="4"/>
        <v>0</v>
      </c>
      <c r="S69" s="14">
        <f t="shared" si="4"/>
        <v>0</v>
      </c>
      <c r="T69" s="14">
        <f t="shared" si="4"/>
        <v>0</v>
      </c>
      <c r="U69" s="14">
        <f t="shared" si="4"/>
        <v>0</v>
      </c>
      <c r="V69" s="14">
        <f t="shared" si="4"/>
        <v>0</v>
      </c>
      <c r="W69" s="14">
        <f t="shared" si="4"/>
        <v>0</v>
      </c>
      <c r="X69" s="14"/>
      <c r="Y69" s="14"/>
      <c r="Z69" s="14"/>
      <c r="AA69" s="14"/>
      <c r="AB69" s="14"/>
      <c r="AC69" s="14"/>
      <c r="AD69" s="14">
        <f t="shared" ref="AD69:AF69" si="5">SUM(AD70:AD77)</f>
        <v>1511</v>
      </c>
      <c r="AE69" s="14">
        <f t="shared" si="5"/>
        <v>3872</v>
      </c>
      <c r="AF69" s="14">
        <f t="shared" si="5"/>
        <v>15890</v>
      </c>
      <c r="AG69" s="14"/>
      <c r="AH69" s="14"/>
      <c r="AI69" s="23"/>
    </row>
    <row r="70" ht="65" customHeight="1" spans="1:35">
      <c r="A70" s="15">
        <v>1</v>
      </c>
      <c r="B70" s="14" t="s">
        <v>374</v>
      </c>
      <c r="C70" s="14" t="s">
        <v>375</v>
      </c>
      <c r="D70" s="14" t="s">
        <v>127</v>
      </c>
      <c r="E70" s="14" t="s">
        <v>376</v>
      </c>
      <c r="F70" s="14" t="s">
        <v>129</v>
      </c>
      <c r="G70" s="14" t="s">
        <v>377</v>
      </c>
      <c r="H70" s="14" t="s">
        <v>378</v>
      </c>
      <c r="I70" s="14">
        <v>13891512999</v>
      </c>
      <c r="J70" s="14">
        <v>250</v>
      </c>
      <c r="K70" s="14">
        <v>250</v>
      </c>
      <c r="L70" s="14">
        <v>250</v>
      </c>
      <c r="M70" s="14"/>
      <c r="N70" s="14"/>
      <c r="O70" s="14"/>
      <c r="P70" s="14"/>
      <c r="Q70" s="14"/>
      <c r="R70" s="14"/>
      <c r="S70" s="14"/>
      <c r="T70" s="14"/>
      <c r="U70" s="14"/>
      <c r="V70" s="14"/>
      <c r="W70" s="14"/>
      <c r="X70" s="14" t="s">
        <v>119</v>
      </c>
      <c r="Y70" s="14" t="s">
        <v>101</v>
      </c>
      <c r="Z70" s="14" t="s">
        <v>120</v>
      </c>
      <c r="AA70" s="14" t="s">
        <v>120</v>
      </c>
      <c r="AB70" s="14" t="s">
        <v>120</v>
      </c>
      <c r="AC70" s="14" t="s">
        <v>120</v>
      </c>
      <c r="AD70" s="14">
        <v>211</v>
      </c>
      <c r="AE70" s="14">
        <v>567</v>
      </c>
      <c r="AF70" s="14">
        <v>3167</v>
      </c>
      <c r="AG70" s="14" t="s">
        <v>379</v>
      </c>
      <c r="AH70" s="14" t="s">
        <v>380</v>
      </c>
      <c r="AI70" s="23"/>
    </row>
    <row r="71" ht="65" customHeight="1" spans="1:35">
      <c r="A71" s="15">
        <v>2</v>
      </c>
      <c r="B71" s="14" t="s">
        <v>381</v>
      </c>
      <c r="C71" s="14" t="s">
        <v>382</v>
      </c>
      <c r="D71" s="14" t="s">
        <v>127</v>
      </c>
      <c r="E71" s="14" t="s">
        <v>383</v>
      </c>
      <c r="F71" s="14" t="s">
        <v>129</v>
      </c>
      <c r="G71" s="14" t="s">
        <v>377</v>
      </c>
      <c r="H71" s="14" t="s">
        <v>378</v>
      </c>
      <c r="I71" s="14">
        <v>13891512999</v>
      </c>
      <c r="J71" s="14">
        <v>180</v>
      </c>
      <c r="K71" s="14">
        <v>180</v>
      </c>
      <c r="L71" s="14">
        <v>180</v>
      </c>
      <c r="M71" s="14"/>
      <c r="N71" s="14"/>
      <c r="O71" s="14"/>
      <c r="P71" s="14"/>
      <c r="Q71" s="14"/>
      <c r="R71" s="14"/>
      <c r="S71" s="14"/>
      <c r="T71" s="14"/>
      <c r="U71" s="14"/>
      <c r="V71" s="14"/>
      <c r="W71" s="14"/>
      <c r="X71" s="14" t="s">
        <v>119</v>
      </c>
      <c r="Y71" s="14" t="s">
        <v>101</v>
      </c>
      <c r="Z71" s="14" t="s">
        <v>120</v>
      </c>
      <c r="AA71" s="14" t="s">
        <v>120</v>
      </c>
      <c r="AB71" s="14" t="s">
        <v>120</v>
      </c>
      <c r="AC71" s="14" t="s">
        <v>120</v>
      </c>
      <c r="AD71" s="14">
        <v>67</v>
      </c>
      <c r="AE71" s="14">
        <v>191</v>
      </c>
      <c r="AF71" s="14">
        <v>471</v>
      </c>
      <c r="AG71" s="14" t="s">
        <v>379</v>
      </c>
      <c r="AH71" s="14" t="s">
        <v>384</v>
      </c>
      <c r="AI71" s="23"/>
    </row>
    <row r="72" ht="65" customHeight="1" spans="1:35">
      <c r="A72" s="15">
        <v>3</v>
      </c>
      <c r="B72" s="14" t="s">
        <v>385</v>
      </c>
      <c r="C72" s="14" t="s">
        <v>386</v>
      </c>
      <c r="D72" s="14" t="s">
        <v>127</v>
      </c>
      <c r="E72" s="14" t="s">
        <v>383</v>
      </c>
      <c r="F72" s="14" t="s">
        <v>129</v>
      </c>
      <c r="G72" s="14" t="s">
        <v>377</v>
      </c>
      <c r="H72" s="14" t="s">
        <v>378</v>
      </c>
      <c r="I72" s="14">
        <v>13891512999</v>
      </c>
      <c r="J72" s="14">
        <v>180</v>
      </c>
      <c r="K72" s="14">
        <v>180</v>
      </c>
      <c r="L72" s="14">
        <v>180</v>
      </c>
      <c r="M72" s="14"/>
      <c r="N72" s="14"/>
      <c r="O72" s="14"/>
      <c r="P72" s="14"/>
      <c r="Q72" s="14"/>
      <c r="R72" s="14"/>
      <c r="S72" s="14"/>
      <c r="T72" s="14"/>
      <c r="U72" s="14"/>
      <c r="V72" s="14"/>
      <c r="W72" s="14"/>
      <c r="X72" s="14" t="s">
        <v>119</v>
      </c>
      <c r="Y72" s="14" t="s">
        <v>101</v>
      </c>
      <c r="Z72" s="14" t="s">
        <v>120</v>
      </c>
      <c r="AA72" s="14" t="s">
        <v>120</v>
      </c>
      <c r="AB72" s="14" t="s">
        <v>120</v>
      </c>
      <c r="AC72" s="14" t="s">
        <v>120</v>
      </c>
      <c r="AD72" s="14">
        <v>67</v>
      </c>
      <c r="AE72" s="14">
        <v>191</v>
      </c>
      <c r="AF72" s="14">
        <v>471</v>
      </c>
      <c r="AG72" s="14" t="s">
        <v>379</v>
      </c>
      <c r="AH72" s="14" t="s">
        <v>387</v>
      </c>
      <c r="AI72" s="23"/>
    </row>
    <row r="73" ht="65" customHeight="1" spans="1:35">
      <c r="A73" s="15">
        <v>4</v>
      </c>
      <c r="B73" s="14" t="s">
        <v>388</v>
      </c>
      <c r="C73" s="14" t="s">
        <v>389</v>
      </c>
      <c r="D73" s="14" t="s">
        <v>127</v>
      </c>
      <c r="E73" s="14" t="s">
        <v>383</v>
      </c>
      <c r="F73" s="14" t="s">
        <v>129</v>
      </c>
      <c r="G73" s="14" t="s">
        <v>377</v>
      </c>
      <c r="H73" s="14" t="s">
        <v>378</v>
      </c>
      <c r="I73" s="14">
        <v>13891512999</v>
      </c>
      <c r="J73" s="14">
        <v>2113</v>
      </c>
      <c r="K73" s="14">
        <v>400</v>
      </c>
      <c r="L73" s="14"/>
      <c r="M73" s="14">
        <v>400</v>
      </c>
      <c r="N73" s="14"/>
      <c r="O73" s="14"/>
      <c r="P73" s="14">
        <v>1713</v>
      </c>
      <c r="Q73" s="14"/>
      <c r="R73" s="14"/>
      <c r="S73" s="14"/>
      <c r="T73" s="14"/>
      <c r="U73" s="14"/>
      <c r="V73" s="14"/>
      <c r="W73" s="14"/>
      <c r="X73" s="14" t="s">
        <v>119</v>
      </c>
      <c r="Y73" s="14" t="s">
        <v>101</v>
      </c>
      <c r="Z73" s="14" t="s">
        <v>120</v>
      </c>
      <c r="AA73" s="14" t="s">
        <v>120</v>
      </c>
      <c r="AB73" s="14" t="s">
        <v>120</v>
      </c>
      <c r="AC73" s="14" t="s">
        <v>120</v>
      </c>
      <c r="AD73" s="14">
        <v>253</v>
      </c>
      <c r="AE73" s="14">
        <v>645</v>
      </c>
      <c r="AF73" s="14">
        <v>2600</v>
      </c>
      <c r="AG73" s="14" t="s">
        <v>379</v>
      </c>
      <c r="AH73" s="14" t="s">
        <v>390</v>
      </c>
      <c r="AI73" s="23"/>
    </row>
    <row r="74" ht="65" customHeight="1" spans="1:35">
      <c r="A74" s="15">
        <v>5</v>
      </c>
      <c r="B74" s="14" t="s">
        <v>391</v>
      </c>
      <c r="C74" s="14" t="s">
        <v>392</v>
      </c>
      <c r="D74" s="14" t="s">
        <v>127</v>
      </c>
      <c r="E74" s="14" t="s">
        <v>162</v>
      </c>
      <c r="F74" s="14" t="s">
        <v>129</v>
      </c>
      <c r="G74" s="14" t="s">
        <v>377</v>
      </c>
      <c r="H74" s="14" t="s">
        <v>378</v>
      </c>
      <c r="I74" s="14">
        <v>13891512999</v>
      </c>
      <c r="J74" s="14">
        <v>1500</v>
      </c>
      <c r="K74" s="14">
        <v>500</v>
      </c>
      <c r="L74" s="14"/>
      <c r="M74" s="14">
        <v>500</v>
      </c>
      <c r="N74" s="14"/>
      <c r="O74" s="14"/>
      <c r="P74" s="14">
        <v>1000</v>
      </c>
      <c r="Q74" s="14"/>
      <c r="R74" s="14"/>
      <c r="S74" s="14"/>
      <c r="T74" s="14"/>
      <c r="U74" s="14"/>
      <c r="V74" s="14"/>
      <c r="W74" s="14"/>
      <c r="X74" s="14" t="s">
        <v>119</v>
      </c>
      <c r="Y74" s="14" t="s">
        <v>101</v>
      </c>
      <c r="Z74" s="14" t="s">
        <v>120</v>
      </c>
      <c r="AA74" s="14" t="s">
        <v>120</v>
      </c>
      <c r="AB74" s="14" t="s">
        <v>120</v>
      </c>
      <c r="AC74" s="14" t="s">
        <v>120</v>
      </c>
      <c r="AD74" s="14">
        <v>86</v>
      </c>
      <c r="AE74" s="14">
        <v>275</v>
      </c>
      <c r="AF74" s="14">
        <v>2997</v>
      </c>
      <c r="AG74" s="14" t="s">
        <v>379</v>
      </c>
      <c r="AH74" s="14" t="s">
        <v>393</v>
      </c>
      <c r="AI74" s="23"/>
    </row>
    <row r="75" ht="65" customHeight="1" spans="1:35">
      <c r="A75" s="15">
        <v>6</v>
      </c>
      <c r="B75" s="14" t="s">
        <v>394</v>
      </c>
      <c r="C75" s="14" t="s">
        <v>395</v>
      </c>
      <c r="D75" s="14" t="s">
        <v>127</v>
      </c>
      <c r="E75" s="14" t="s">
        <v>258</v>
      </c>
      <c r="F75" s="14" t="s">
        <v>129</v>
      </c>
      <c r="G75" s="14" t="s">
        <v>377</v>
      </c>
      <c r="H75" s="14" t="s">
        <v>378</v>
      </c>
      <c r="I75" s="14">
        <v>13891512999</v>
      </c>
      <c r="J75" s="14">
        <v>80</v>
      </c>
      <c r="K75" s="14">
        <v>80</v>
      </c>
      <c r="L75" s="14">
        <v>80</v>
      </c>
      <c r="M75" s="14"/>
      <c r="N75" s="14"/>
      <c r="O75" s="14"/>
      <c r="P75" s="14"/>
      <c r="Q75" s="14"/>
      <c r="R75" s="14"/>
      <c r="S75" s="14"/>
      <c r="T75" s="14"/>
      <c r="U75" s="14"/>
      <c r="V75" s="14"/>
      <c r="W75" s="14"/>
      <c r="X75" s="14" t="s">
        <v>119</v>
      </c>
      <c r="Y75" s="14" t="s">
        <v>101</v>
      </c>
      <c r="Z75" s="14" t="s">
        <v>120</v>
      </c>
      <c r="AA75" s="14" t="s">
        <v>120</v>
      </c>
      <c r="AB75" s="14" t="s">
        <v>120</v>
      </c>
      <c r="AC75" s="14" t="s">
        <v>120</v>
      </c>
      <c r="AD75" s="14">
        <v>94</v>
      </c>
      <c r="AE75" s="14">
        <v>300</v>
      </c>
      <c r="AF75" s="14">
        <v>3000</v>
      </c>
      <c r="AG75" s="14" t="s">
        <v>379</v>
      </c>
      <c r="AH75" s="14" t="s">
        <v>396</v>
      </c>
      <c r="AI75" s="23"/>
    </row>
    <row r="76" ht="65" customHeight="1" spans="1:35">
      <c r="A76" s="15">
        <v>7</v>
      </c>
      <c r="B76" s="14" t="s">
        <v>397</v>
      </c>
      <c r="C76" s="14" t="s">
        <v>398</v>
      </c>
      <c r="D76" s="14" t="s">
        <v>127</v>
      </c>
      <c r="E76" s="14" t="s">
        <v>258</v>
      </c>
      <c r="F76" s="14" t="s">
        <v>129</v>
      </c>
      <c r="G76" s="14" t="s">
        <v>377</v>
      </c>
      <c r="H76" s="14" t="s">
        <v>378</v>
      </c>
      <c r="I76" s="14">
        <v>13891512999</v>
      </c>
      <c r="J76" s="14">
        <v>120</v>
      </c>
      <c r="K76" s="14">
        <v>120</v>
      </c>
      <c r="L76" s="14">
        <v>120</v>
      </c>
      <c r="M76" s="14"/>
      <c r="N76" s="14"/>
      <c r="O76" s="14"/>
      <c r="P76" s="14"/>
      <c r="Q76" s="14"/>
      <c r="R76" s="14"/>
      <c r="S76" s="14"/>
      <c r="T76" s="14"/>
      <c r="U76" s="14"/>
      <c r="V76" s="14"/>
      <c r="W76" s="14"/>
      <c r="X76" s="14" t="s">
        <v>119</v>
      </c>
      <c r="Y76" s="14" t="s">
        <v>101</v>
      </c>
      <c r="Z76" s="14" t="s">
        <v>120</v>
      </c>
      <c r="AA76" s="14" t="s">
        <v>120</v>
      </c>
      <c r="AB76" s="14" t="s">
        <v>120</v>
      </c>
      <c r="AC76" s="14" t="s">
        <v>120</v>
      </c>
      <c r="AD76" s="14">
        <v>41</v>
      </c>
      <c r="AE76" s="14">
        <v>119</v>
      </c>
      <c r="AF76" s="14">
        <v>1600</v>
      </c>
      <c r="AG76" s="14" t="s">
        <v>379</v>
      </c>
      <c r="AH76" s="14" t="s">
        <v>399</v>
      </c>
      <c r="AI76" s="23"/>
    </row>
    <row r="77" ht="65" customHeight="1" spans="1:35">
      <c r="A77" s="15">
        <v>8</v>
      </c>
      <c r="B77" s="14" t="s">
        <v>400</v>
      </c>
      <c r="C77" s="14" t="s">
        <v>401</v>
      </c>
      <c r="D77" s="14" t="s">
        <v>127</v>
      </c>
      <c r="E77" s="14" t="s">
        <v>383</v>
      </c>
      <c r="F77" s="14" t="s">
        <v>129</v>
      </c>
      <c r="G77" s="14" t="s">
        <v>377</v>
      </c>
      <c r="H77" s="14" t="s">
        <v>378</v>
      </c>
      <c r="I77" s="14">
        <v>13891512999</v>
      </c>
      <c r="J77" s="14">
        <v>54</v>
      </c>
      <c r="K77" s="14">
        <v>54</v>
      </c>
      <c r="L77" s="14">
        <v>54</v>
      </c>
      <c r="M77" s="14"/>
      <c r="N77" s="14"/>
      <c r="O77" s="14"/>
      <c r="P77" s="14"/>
      <c r="Q77" s="14"/>
      <c r="R77" s="14"/>
      <c r="S77" s="14"/>
      <c r="T77" s="14"/>
      <c r="U77" s="14"/>
      <c r="V77" s="14"/>
      <c r="W77" s="14"/>
      <c r="X77" s="14" t="s">
        <v>119</v>
      </c>
      <c r="Y77" s="14" t="s">
        <v>101</v>
      </c>
      <c r="Z77" s="14" t="s">
        <v>120</v>
      </c>
      <c r="AA77" s="14" t="s">
        <v>120</v>
      </c>
      <c r="AB77" s="14" t="s">
        <v>120</v>
      </c>
      <c r="AC77" s="14" t="s">
        <v>120</v>
      </c>
      <c r="AD77" s="14">
        <v>692</v>
      </c>
      <c r="AE77" s="14">
        <v>1584</v>
      </c>
      <c r="AF77" s="14">
        <v>1584</v>
      </c>
      <c r="AG77" s="14" t="s">
        <v>402</v>
      </c>
      <c r="AH77" s="14" t="s">
        <v>403</v>
      </c>
      <c r="AI77" s="23"/>
    </row>
    <row r="78" ht="35.1" customHeight="1" spans="1:35">
      <c r="A78" s="11" t="s">
        <v>20</v>
      </c>
      <c r="B78" s="11"/>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23"/>
    </row>
    <row r="79" ht="35.1" customHeight="1" spans="1:35">
      <c r="A79" s="11" t="s">
        <v>21</v>
      </c>
      <c r="B79" s="11"/>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23"/>
    </row>
    <row r="80" ht="35.1" customHeight="1" spans="1:35">
      <c r="A80" s="11" t="s">
        <v>22</v>
      </c>
      <c r="B80" s="15">
        <v>30</v>
      </c>
      <c r="C80" s="14"/>
      <c r="D80" s="14"/>
      <c r="E80" s="14"/>
      <c r="F80" s="14"/>
      <c r="G80" s="14"/>
      <c r="H80" s="14"/>
      <c r="I80" s="14"/>
      <c r="J80" s="14">
        <f>SUM(J81:J110)</f>
        <v>4203.8</v>
      </c>
      <c r="K80" s="14">
        <f t="shared" ref="K80:W80" si="6">SUM(K81:K110)</f>
        <v>3043.8</v>
      </c>
      <c r="L80" s="14">
        <f t="shared" si="6"/>
        <v>2808</v>
      </c>
      <c r="M80" s="14">
        <f t="shared" si="6"/>
        <v>235.8</v>
      </c>
      <c r="N80" s="14">
        <f t="shared" si="6"/>
        <v>0</v>
      </c>
      <c r="O80" s="14">
        <f t="shared" si="6"/>
        <v>0</v>
      </c>
      <c r="P80" s="14">
        <f t="shared" si="6"/>
        <v>905</v>
      </c>
      <c r="Q80" s="14">
        <f t="shared" si="6"/>
        <v>0</v>
      </c>
      <c r="R80" s="14">
        <f t="shared" si="6"/>
        <v>0</v>
      </c>
      <c r="S80" s="14">
        <f t="shared" si="6"/>
        <v>0</v>
      </c>
      <c r="T80" s="14">
        <f t="shared" si="6"/>
        <v>0</v>
      </c>
      <c r="U80" s="14">
        <f t="shared" si="6"/>
        <v>0</v>
      </c>
      <c r="V80" s="14">
        <f t="shared" si="6"/>
        <v>0</v>
      </c>
      <c r="W80" s="14">
        <f t="shared" si="6"/>
        <v>255</v>
      </c>
      <c r="X80" s="14"/>
      <c r="Y80" s="14"/>
      <c r="Z80" s="14"/>
      <c r="AA80" s="14"/>
      <c r="AB80" s="14"/>
      <c r="AC80" s="14"/>
      <c r="AD80" s="14">
        <f>SUM(AD81:AD110)</f>
        <v>1842</v>
      </c>
      <c r="AE80" s="14">
        <f>SUM(AE81:AE110)</f>
        <v>4936</v>
      </c>
      <c r="AF80" s="14">
        <f>SUM(AF81:AF110)</f>
        <v>28631</v>
      </c>
      <c r="AG80" s="14"/>
      <c r="AH80" s="14"/>
      <c r="AI80" s="23"/>
    </row>
    <row r="81" ht="65" customHeight="1" spans="1:35">
      <c r="A81" s="15">
        <v>1</v>
      </c>
      <c r="B81" s="11" t="s">
        <v>404</v>
      </c>
      <c r="C81" s="14" t="s">
        <v>405</v>
      </c>
      <c r="D81" s="14" t="s">
        <v>127</v>
      </c>
      <c r="E81" s="14" t="s">
        <v>376</v>
      </c>
      <c r="F81" s="14" t="s">
        <v>129</v>
      </c>
      <c r="G81" s="14" t="s">
        <v>377</v>
      </c>
      <c r="H81" s="14" t="s">
        <v>378</v>
      </c>
      <c r="I81" s="15">
        <v>13891512999</v>
      </c>
      <c r="J81" s="14">
        <v>70</v>
      </c>
      <c r="K81" s="14">
        <v>70</v>
      </c>
      <c r="L81" s="14">
        <v>70</v>
      </c>
      <c r="M81" s="23"/>
      <c r="N81" s="14"/>
      <c r="O81" s="23"/>
      <c r="P81" s="14"/>
      <c r="Q81" s="14"/>
      <c r="R81" s="14"/>
      <c r="S81" s="14"/>
      <c r="T81" s="14"/>
      <c r="U81" s="14"/>
      <c r="V81" s="14"/>
      <c r="W81" s="14"/>
      <c r="X81" s="14" t="s">
        <v>119</v>
      </c>
      <c r="Y81" s="14" t="s">
        <v>101</v>
      </c>
      <c r="Z81" s="14" t="s">
        <v>120</v>
      </c>
      <c r="AA81" s="14" t="s">
        <v>120</v>
      </c>
      <c r="AB81" s="14" t="s">
        <v>120</v>
      </c>
      <c r="AC81" s="14" t="s">
        <v>120</v>
      </c>
      <c r="AD81" s="14">
        <v>211</v>
      </c>
      <c r="AE81" s="14">
        <v>567</v>
      </c>
      <c r="AF81" s="14">
        <v>3167</v>
      </c>
      <c r="AG81" s="14" t="s">
        <v>379</v>
      </c>
      <c r="AH81" s="14" t="s">
        <v>406</v>
      </c>
      <c r="AI81" s="23"/>
    </row>
    <row r="82" ht="65" customHeight="1" spans="1:35">
      <c r="A82" s="15">
        <v>2</v>
      </c>
      <c r="B82" s="11" t="s">
        <v>407</v>
      </c>
      <c r="C82" s="14" t="s">
        <v>408</v>
      </c>
      <c r="D82" s="14" t="s">
        <v>127</v>
      </c>
      <c r="E82" s="14" t="s">
        <v>376</v>
      </c>
      <c r="F82" s="14" t="s">
        <v>129</v>
      </c>
      <c r="G82" s="14" t="s">
        <v>377</v>
      </c>
      <c r="H82" s="14" t="s">
        <v>378</v>
      </c>
      <c r="I82" s="15">
        <v>13891512999</v>
      </c>
      <c r="J82" s="14">
        <v>39</v>
      </c>
      <c r="K82" s="14">
        <v>39</v>
      </c>
      <c r="L82" s="14">
        <v>39</v>
      </c>
      <c r="M82" s="23"/>
      <c r="N82" s="14"/>
      <c r="O82" s="23"/>
      <c r="P82" s="14"/>
      <c r="Q82" s="14"/>
      <c r="R82" s="14"/>
      <c r="S82" s="14"/>
      <c r="T82" s="14"/>
      <c r="U82" s="14"/>
      <c r="V82" s="14"/>
      <c r="W82" s="14"/>
      <c r="X82" s="14" t="s">
        <v>119</v>
      </c>
      <c r="Y82" s="14" t="s">
        <v>101</v>
      </c>
      <c r="Z82" s="14" t="s">
        <v>120</v>
      </c>
      <c r="AA82" s="14" t="s">
        <v>120</v>
      </c>
      <c r="AB82" s="14" t="s">
        <v>120</v>
      </c>
      <c r="AC82" s="14" t="s">
        <v>120</v>
      </c>
      <c r="AD82" s="14">
        <v>42</v>
      </c>
      <c r="AE82" s="14">
        <v>134</v>
      </c>
      <c r="AF82" s="14">
        <v>297</v>
      </c>
      <c r="AG82" s="14" t="s">
        <v>379</v>
      </c>
      <c r="AH82" s="14" t="s">
        <v>409</v>
      </c>
      <c r="AI82" s="23"/>
    </row>
    <row r="83" ht="65" customHeight="1" spans="1:35">
      <c r="A83" s="15">
        <v>3</v>
      </c>
      <c r="B83" s="11" t="s">
        <v>410</v>
      </c>
      <c r="C83" s="14" t="s">
        <v>411</v>
      </c>
      <c r="D83" s="14" t="s">
        <v>127</v>
      </c>
      <c r="E83" s="14" t="s">
        <v>321</v>
      </c>
      <c r="F83" s="14" t="s">
        <v>129</v>
      </c>
      <c r="G83" s="14" t="s">
        <v>377</v>
      </c>
      <c r="H83" s="14" t="s">
        <v>378</v>
      </c>
      <c r="I83" s="15">
        <v>13891512999</v>
      </c>
      <c r="J83" s="14">
        <v>84</v>
      </c>
      <c r="K83" s="14">
        <v>84</v>
      </c>
      <c r="L83" s="14">
        <v>84</v>
      </c>
      <c r="M83" s="23"/>
      <c r="N83" s="14"/>
      <c r="O83" s="23"/>
      <c r="P83" s="14"/>
      <c r="Q83" s="14"/>
      <c r="R83" s="14"/>
      <c r="S83" s="14"/>
      <c r="T83" s="14"/>
      <c r="U83" s="14"/>
      <c r="V83" s="14"/>
      <c r="W83" s="14"/>
      <c r="X83" s="14" t="s">
        <v>119</v>
      </c>
      <c r="Y83" s="14" t="s">
        <v>101</v>
      </c>
      <c r="Z83" s="14" t="s">
        <v>120</v>
      </c>
      <c r="AA83" s="14" t="s">
        <v>120</v>
      </c>
      <c r="AB83" s="14" t="s">
        <v>120</v>
      </c>
      <c r="AC83" s="14" t="s">
        <v>120</v>
      </c>
      <c r="AD83" s="14">
        <v>6</v>
      </c>
      <c r="AE83" s="14">
        <v>14</v>
      </c>
      <c r="AF83" s="14">
        <v>110</v>
      </c>
      <c r="AG83" s="14" t="s">
        <v>379</v>
      </c>
      <c r="AH83" s="14" t="s">
        <v>412</v>
      </c>
      <c r="AI83" s="23"/>
    </row>
    <row r="84" ht="65" customHeight="1" spans="1:35">
      <c r="A84" s="15">
        <v>4</v>
      </c>
      <c r="B84" s="11" t="s">
        <v>413</v>
      </c>
      <c r="C84" s="14" t="s">
        <v>414</v>
      </c>
      <c r="D84" s="14" t="s">
        <v>127</v>
      </c>
      <c r="E84" s="14" t="s">
        <v>321</v>
      </c>
      <c r="F84" s="14" t="s">
        <v>129</v>
      </c>
      <c r="G84" s="14" t="s">
        <v>377</v>
      </c>
      <c r="H84" s="14" t="s">
        <v>378</v>
      </c>
      <c r="I84" s="15">
        <v>13891512999</v>
      </c>
      <c r="J84" s="14">
        <v>24</v>
      </c>
      <c r="K84" s="14">
        <v>24</v>
      </c>
      <c r="L84" s="14">
        <v>24</v>
      </c>
      <c r="M84" s="23"/>
      <c r="N84" s="14"/>
      <c r="O84" s="23"/>
      <c r="P84" s="14"/>
      <c r="Q84" s="14"/>
      <c r="R84" s="14"/>
      <c r="S84" s="14"/>
      <c r="T84" s="14"/>
      <c r="U84" s="14"/>
      <c r="V84" s="14"/>
      <c r="W84" s="14"/>
      <c r="X84" s="14" t="s">
        <v>119</v>
      </c>
      <c r="Y84" s="14" t="s">
        <v>101</v>
      </c>
      <c r="Z84" s="14" t="s">
        <v>120</v>
      </c>
      <c r="AA84" s="14" t="s">
        <v>120</v>
      </c>
      <c r="AB84" s="14" t="s">
        <v>120</v>
      </c>
      <c r="AC84" s="14" t="s">
        <v>120</v>
      </c>
      <c r="AD84" s="14">
        <v>4</v>
      </c>
      <c r="AE84" s="14">
        <v>13</v>
      </c>
      <c r="AF84" s="14">
        <v>76</v>
      </c>
      <c r="AG84" s="14" t="s">
        <v>379</v>
      </c>
      <c r="AH84" s="14" t="s">
        <v>415</v>
      </c>
      <c r="AI84" s="23"/>
    </row>
    <row r="85" ht="65" customHeight="1" spans="1:35">
      <c r="A85" s="15">
        <v>5</v>
      </c>
      <c r="B85" s="11" t="s">
        <v>416</v>
      </c>
      <c r="C85" s="14" t="s">
        <v>417</v>
      </c>
      <c r="D85" s="14" t="s">
        <v>127</v>
      </c>
      <c r="E85" s="14" t="s">
        <v>383</v>
      </c>
      <c r="F85" s="14" t="s">
        <v>129</v>
      </c>
      <c r="G85" s="14" t="s">
        <v>377</v>
      </c>
      <c r="H85" s="14" t="s">
        <v>378</v>
      </c>
      <c r="I85" s="15">
        <v>13891512999</v>
      </c>
      <c r="J85" s="14">
        <v>46</v>
      </c>
      <c r="K85" s="14">
        <v>46</v>
      </c>
      <c r="L85" s="14">
        <v>46</v>
      </c>
      <c r="M85" s="23"/>
      <c r="N85" s="14"/>
      <c r="O85" s="23"/>
      <c r="P85" s="14"/>
      <c r="Q85" s="14"/>
      <c r="R85" s="14"/>
      <c r="S85" s="14"/>
      <c r="T85" s="14"/>
      <c r="U85" s="14"/>
      <c r="V85" s="14"/>
      <c r="W85" s="14"/>
      <c r="X85" s="14" t="s">
        <v>119</v>
      </c>
      <c r="Y85" s="14" t="s">
        <v>101</v>
      </c>
      <c r="Z85" s="14" t="s">
        <v>120</v>
      </c>
      <c r="AA85" s="14" t="s">
        <v>120</v>
      </c>
      <c r="AB85" s="14" t="s">
        <v>120</v>
      </c>
      <c r="AC85" s="14" t="s">
        <v>120</v>
      </c>
      <c r="AD85" s="14">
        <v>46</v>
      </c>
      <c r="AE85" s="14">
        <v>133</v>
      </c>
      <c r="AF85" s="14">
        <v>827</v>
      </c>
      <c r="AG85" s="14" t="s">
        <v>379</v>
      </c>
      <c r="AH85" s="14" t="s">
        <v>418</v>
      </c>
      <c r="AI85" s="23"/>
    </row>
    <row r="86" ht="65" customHeight="1" spans="1:35">
      <c r="A86" s="15">
        <v>6</v>
      </c>
      <c r="B86" s="11" t="s">
        <v>419</v>
      </c>
      <c r="C86" s="14" t="s">
        <v>420</v>
      </c>
      <c r="D86" s="14" t="s">
        <v>127</v>
      </c>
      <c r="E86" s="14" t="s">
        <v>337</v>
      </c>
      <c r="F86" s="14" t="s">
        <v>129</v>
      </c>
      <c r="G86" s="14" t="s">
        <v>377</v>
      </c>
      <c r="H86" s="14" t="s">
        <v>378</v>
      </c>
      <c r="I86" s="15">
        <v>13891512999</v>
      </c>
      <c r="J86" s="14">
        <v>60</v>
      </c>
      <c r="K86" s="14">
        <v>60</v>
      </c>
      <c r="L86" s="14">
        <v>60</v>
      </c>
      <c r="M86" s="23"/>
      <c r="N86" s="14"/>
      <c r="O86" s="23"/>
      <c r="P86" s="14"/>
      <c r="Q86" s="14"/>
      <c r="R86" s="14"/>
      <c r="S86" s="14"/>
      <c r="T86" s="14"/>
      <c r="U86" s="14"/>
      <c r="V86" s="14"/>
      <c r="W86" s="14"/>
      <c r="X86" s="14" t="s">
        <v>119</v>
      </c>
      <c r="Y86" s="14" t="s">
        <v>101</v>
      </c>
      <c r="Z86" s="14" t="s">
        <v>120</v>
      </c>
      <c r="AA86" s="14" t="s">
        <v>120</v>
      </c>
      <c r="AB86" s="14" t="s">
        <v>120</v>
      </c>
      <c r="AC86" s="14" t="s">
        <v>120</v>
      </c>
      <c r="AD86" s="14">
        <v>61</v>
      </c>
      <c r="AE86" s="14">
        <v>181</v>
      </c>
      <c r="AF86" s="14">
        <v>2226</v>
      </c>
      <c r="AG86" s="14" t="s">
        <v>379</v>
      </c>
      <c r="AH86" s="14" t="s">
        <v>421</v>
      </c>
      <c r="AI86" s="23"/>
    </row>
    <row r="87" ht="65" customHeight="1" spans="1:35">
      <c r="A87" s="15">
        <v>7</v>
      </c>
      <c r="B87" s="11" t="s">
        <v>422</v>
      </c>
      <c r="C87" s="14" t="s">
        <v>423</v>
      </c>
      <c r="D87" s="14" t="s">
        <v>127</v>
      </c>
      <c r="E87" s="14" t="s">
        <v>337</v>
      </c>
      <c r="F87" s="14" t="s">
        <v>129</v>
      </c>
      <c r="G87" s="14" t="s">
        <v>377</v>
      </c>
      <c r="H87" s="14" t="s">
        <v>378</v>
      </c>
      <c r="I87" s="15">
        <v>13891512999</v>
      </c>
      <c r="J87" s="14">
        <v>150</v>
      </c>
      <c r="K87" s="14">
        <v>150</v>
      </c>
      <c r="L87" s="14">
        <v>150</v>
      </c>
      <c r="M87" s="23"/>
      <c r="N87" s="14"/>
      <c r="O87" s="23"/>
      <c r="P87" s="14"/>
      <c r="Q87" s="14"/>
      <c r="R87" s="14"/>
      <c r="S87" s="14"/>
      <c r="T87" s="14"/>
      <c r="U87" s="14"/>
      <c r="V87" s="14"/>
      <c r="W87" s="14"/>
      <c r="X87" s="14" t="s">
        <v>119</v>
      </c>
      <c r="Y87" s="14" t="s">
        <v>101</v>
      </c>
      <c r="Z87" s="14" t="s">
        <v>120</v>
      </c>
      <c r="AA87" s="14" t="s">
        <v>120</v>
      </c>
      <c r="AB87" s="14" t="s">
        <v>120</v>
      </c>
      <c r="AC87" s="14" t="s">
        <v>120</v>
      </c>
      <c r="AD87" s="14">
        <v>61</v>
      </c>
      <c r="AE87" s="14">
        <v>181</v>
      </c>
      <c r="AF87" s="14">
        <v>1302</v>
      </c>
      <c r="AG87" s="14" t="s">
        <v>379</v>
      </c>
      <c r="AH87" s="14" t="s">
        <v>424</v>
      </c>
      <c r="AI87" s="23"/>
    </row>
    <row r="88" ht="65" customHeight="1" spans="1:35">
      <c r="A88" s="15">
        <v>8</v>
      </c>
      <c r="B88" s="11" t="s">
        <v>425</v>
      </c>
      <c r="C88" s="14" t="s">
        <v>426</v>
      </c>
      <c r="D88" s="14" t="s">
        <v>127</v>
      </c>
      <c r="E88" s="14" t="s">
        <v>182</v>
      </c>
      <c r="F88" s="14" t="s">
        <v>129</v>
      </c>
      <c r="G88" s="14" t="s">
        <v>377</v>
      </c>
      <c r="H88" s="14" t="s">
        <v>378</v>
      </c>
      <c r="I88" s="15">
        <v>13891512999</v>
      </c>
      <c r="J88" s="14">
        <v>60</v>
      </c>
      <c r="K88" s="14">
        <v>60</v>
      </c>
      <c r="L88" s="14">
        <v>60</v>
      </c>
      <c r="M88" s="23"/>
      <c r="N88" s="14"/>
      <c r="O88" s="23"/>
      <c r="P88" s="14"/>
      <c r="Q88" s="14"/>
      <c r="R88" s="14"/>
      <c r="S88" s="14"/>
      <c r="T88" s="14"/>
      <c r="U88" s="14"/>
      <c r="V88" s="14"/>
      <c r="W88" s="14"/>
      <c r="X88" s="14" t="s">
        <v>119</v>
      </c>
      <c r="Y88" s="14" t="s">
        <v>101</v>
      </c>
      <c r="Z88" s="14" t="s">
        <v>120</v>
      </c>
      <c r="AA88" s="14" t="s">
        <v>120</v>
      </c>
      <c r="AB88" s="14" t="s">
        <v>120</v>
      </c>
      <c r="AC88" s="14" t="s">
        <v>120</v>
      </c>
      <c r="AD88" s="14">
        <v>36</v>
      </c>
      <c r="AE88" s="14">
        <v>120</v>
      </c>
      <c r="AF88" s="14">
        <v>1200</v>
      </c>
      <c r="AG88" s="14" t="s">
        <v>379</v>
      </c>
      <c r="AH88" s="14" t="s">
        <v>427</v>
      </c>
      <c r="AI88" s="23"/>
    </row>
    <row r="89" ht="65" customHeight="1" spans="1:35">
      <c r="A89" s="15">
        <v>9</v>
      </c>
      <c r="B89" s="11" t="s">
        <v>428</v>
      </c>
      <c r="C89" s="14" t="s">
        <v>429</v>
      </c>
      <c r="D89" s="14" t="s">
        <v>127</v>
      </c>
      <c r="E89" s="14" t="s">
        <v>182</v>
      </c>
      <c r="F89" s="14" t="s">
        <v>129</v>
      </c>
      <c r="G89" s="14" t="s">
        <v>377</v>
      </c>
      <c r="H89" s="14" t="s">
        <v>378</v>
      </c>
      <c r="I89" s="15">
        <v>13891512999</v>
      </c>
      <c r="J89" s="14">
        <v>80</v>
      </c>
      <c r="K89" s="14">
        <v>80</v>
      </c>
      <c r="L89" s="14">
        <v>80</v>
      </c>
      <c r="M89" s="23"/>
      <c r="N89" s="14"/>
      <c r="O89" s="23"/>
      <c r="P89" s="14"/>
      <c r="Q89" s="14"/>
      <c r="R89" s="14"/>
      <c r="S89" s="14"/>
      <c r="T89" s="14"/>
      <c r="U89" s="14"/>
      <c r="V89" s="14"/>
      <c r="W89" s="14"/>
      <c r="X89" s="14" t="s">
        <v>119</v>
      </c>
      <c r="Y89" s="14" t="s">
        <v>101</v>
      </c>
      <c r="Z89" s="14" t="s">
        <v>120</v>
      </c>
      <c r="AA89" s="14" t="s">
        <v>120</v>
      </c>
      <c r="AB89" s="14" t="s">
        <v>120</v>
      </c>
      <c r="AC89" s="14" t="s">
        <v>120</v>
      </c>
      <c r="AD89" s="14">
        <v>31</v>
      </c>
      <c r="AE89" s="14">
        <v>112</v>
      </c>
      <c r="AF89" s="14">
        <v>1200</v>
      </c>
      <c r="AG89" s="14" t="s">
        <v>379</v>
      </c>
      <c r="AH89" s="14" t="s">
        <v>430</v>
      </c>
      <c r="AI89" s="23"/>
    </row>
    <row r="90" ht="65" customHeight="1" spans="1:35">
      <c r="A90" s="15">
        <v>10</v>
      </c>
      <c r="B90" s="11" t="s">
        <v>431</v>
      </c>
      <c r="C90" s="14" t="s">
        <v>432</v>
      </c>
      <c r="D90" s="14" t="s">
        <v>127</v>
      </c>
      <c r="E90" s="14" t="s">
        <v>166</v>
      </c>
      <c r="F90" s="14" t="s">
        <v>129</v>
      </c>
      <c r="G90" s="14" t="s">
        <v>377</v>
      </c>
      <c r="H90" s="14" t="s">
        <v>378</v>
      </c>
      <c r="I90" s="15">
        <v>13891512999</v>
      </c>
      <c r="J90" s="14">
        <v>65</v>
      </c>
      <c r="K90" s="14">
        <v>65</v>
      </c>
      <c r="L90" s="14">
        <v>65</v>
      </c>
      <c r="M90" s="23"/>
      <c r="N90" s="14"/>
      <c r="O90" s="23"/>
      <c r="P90" s="14"/>
      <c r="Q90" s="14"/>
      <c r="R90" s="14"/>
      <c r="S90" s="14"/>
      <c r="T90" s="14"/>
      <c r="U90" s="14"/>
      <c r="V90" s="14"/>
      <c r="W90" s="14"/>
      <c r="X90" s="14" t="s">
        <v>119</v>
      </c>
      <c r="Y90" s="14" t="s">
        <v>101</v>
      </c>
      <c r="Z90" s="14" t="s">
        <v>120</v>
      </c>
      <c r="AA90" s="14" t="s">
        <v>120</v>
      </c>
      <c r="AB90" s="14" t="s">
        <v>120</v>
      </c>
      <c r="AC90" s="14" t="s">
        <v>120</v>
      </c>
      <c r="AD90" s="14">
        <v>7</v>
      </c>
      <c r="AE90" s="14">
        <v>22</v>
      </c>
      <c r="AF90" s="14">
        <v>410</v>
      </c>
      <c r="AG90" s="14" t="s">
        <v>379</v>
      </c>
      <c r="AH90" s="14" t="s">
        <v>433</v>
      </c>
      <c r="AI90" s="23"/>
    </row>
    <row r="91" ht="65" customHeight="1" spans="1:35">
      <c r="A91" s="15">
        <v>11</v>
      </c>
      <c r="B91" s="11" t="s">
        <v>434</v>
      </c>
      <c r="C91" s="14" t="s">
        <v>435</v>
      </c>
      <c r="D91" s="14" t="s">
        <v>127</v>
      </c>
      <c r="E91" s="14" t="s">
        <v>436</v>
      </c>
      <c r="F91" s="14" t="s">
        <v>129</v>
      </c>
      <c r="G91" s="14" t="s">
        <v>377</v>
      </c>
      <c r="H91" s="14" t="s">
        <v>378</v>
      </c>
      <c r="I91" s="15">
        <v>13891512999</v>
      </c>
      <c r="J91" s="14">
        <v>100</v>
      </c>
      <c r="K91" s="14">
        <v>100</v>
      </c>
      <c r="L91" s="14">
        <v>100</v>
      </c>
      <c r="M91" s="23"/>
      <c r="N91" s="14"/>
      <c r="O91" s="23"/>
      <c r="P91" s="14"/>
      <c r="Q91" s="14"/>
      <c r="R91" s="14"/>
      <c r="S91" s="14"/>
      <c r="T91" s="14"/>
      <c r="U91" s="14"/>
      <c r="V91" s="14"/>
      <c r="W91" s="14"/>
      <c r="X91" s="14" t="s">
        <v>119</v>
      </c>
      <c r="Y91" s="14" t="s">
        <v>101</v>
      </c>
      <c r="Z91" s="14" t="s">
        <v>101</v>
      </c>
      <c r="AA91" s="14" t="s">
        <v>120</v>
      </c>
      <c r="AB91" s="14" t="s">
        <v>120</v>
      </c>
      <c r="AC91" s="14" t="s">
        <v>120</v>
      </c>
      <c r="AD91" s="14">
        <v>92</v>
      </c>
      <c r="AE91" s="14">
        <v>229</v>
      </c>
      <c r="AF91" s="14">
        <v>766</v>
      </c>
      <c r="AG91" s="14" t="s">
        <v>379</v>
      </c>
      <c r="AH91" s="14" t="s">
        <v>437</v>
      </c>
      <c r="AI91" s="23"/>
    </row>
    <row r="92" ht="65" customHeight="1" spans="1:35">
      <c r="A92" s="15">
        <v>12</v>
      </c>
      <c r="B92" s="11" t="s">
        <v>438</v>
      </c>
      <c r="C92" s="14" t="s">
        <v>439</v>
      </c>
      <c r="D92" s="14" t="s">
        <v>127</v>
      </c>
      <c r="E92" s="14" t="s">
        <v>436</v>
      </c>
      <c r="F92" s="14" t="s">
        <v>129</v>
      </c>
      <c r="G92" s="14" t="s">
        <v>377</v>
      </c>
      <c r="H92" s="14" t="s">
        <v>378</v>
      </c>
      <c r="I92" s="15">
        <v>13891512999</v>
      </c>
      <c r="J92" s="14">
        <v>60</v>
      </c>
      <c r="K92" s="14">
        <v>60</v>
      </c>
      <c r="L92" s="14">
        <v>60</v>
      </c>
      <c r="M92" s="23"/>
      <c r="N92" s="14"/>
      <c r="O92" s="23"/>
      <c r="P92" s="14"/>
      <c r="Q92" s="14"/>
      <c r="R92" s="14"/>
      <c r="S92" s="14"/>
      <c r="T92" s="14"/>
      <c r="U92" s="14"/>
      <c r="V92" s="14"/>
      <c r="W92" s="14"/>
      <c r="X92" s="14" t="s">
        <v>119</v>
      </c>
      <c r="Y92" s="14" t="s">
        <v>101</v>
      </c>
      <c r="Z92" s="14" t="s">
        <v>101</v>
      </c>
      <c r="AA92" s="14" t="s">
        <v>120</v>
      </c>
      <c r="AB92" s="14" t="s">
        <v>120</v>
      </c>
      <c r="AC92" s="14" t="s">
        <v>120</v>
      </c>
      <c r="AD92" s="14">
        <v>20</v>
      </c>
      <c r="AE92" s="14">
        <v>77</v>
      </c>
      <c r="AF92" s="14">
        <v>191</v>
      </c>
      <c r="AG92" s="14" t="s">
        <v>379</v>
      </c>
      <c r="AH92" s="14" t="s">
        <v>440</v>
      </c>
      <c r="AI92" s="23"/>
    </row>
    <row r="93" ht="65" customHeight="1" spans="1:35">
      <c r="A93" s="15">
        <v>13</v>
      </c>
      <c r="B93" s="11" t="s">
        <v>441</v>
      </c>
      <c r="C93" s="14" t="s">
        <v>442</v>
      </c>
      <c r="D93" s="14" t="s">
        <v>127</v>
      </c>
      <c r="E93" s="14" t="s">
        <v>443</v>
      </c>
      <c r="F93" s="14" t="s">
        <v>129</v>
      </c>
      <c r="G93" s="14" t="s">
        <v>377</v>
      </c>
      <c r="H93" s="14" t="s">
        <v>378</v>
      </c>
      <c r="I93" s="15">
        <v>13891512999</v>
      </c>
      <c r="J93" s="14">
        <v>90</v>
      </c>
      <c r="K93" s="14">
        <v>90</v>
      </c>
      <c r="L93" s="14">
        <v>90</v>
      </c>
      <c r="M93" s="23"/>
      <c r="N93" s="14"/>
      <c r="O93" s="23"/>
      <c r="P93" s="14"/>
      <c r="Q93" s="14"/>
      <c r="R93" s="14"/>
      <c r="S93" s="14"/>
      <c r="T93" s="14"/>
      <c r="U93" s="14"/>
      <c r="V93" s="14"/>
      <c r="W93" s="14"/>
      <c r="X93" s="14" t="s">
        <v>119</v>
      </c>
      <c r="Y93" s="14" t="s">
        <v>101</v>
      </c>
      <c r="Z93" s="14" t="s">
        <v>101</v>
      </c>
      <c r="AA93" s="14" t="s">
        <v>120</v>
      </c>
      <c r="AB93" s="14" t="s">
        <v>120</v>
      </c>
      <c r="AC93" s="14" t="s">
        <v>120</v>
      </c>
      <c r="AD93" s="14">
        <v>321</v>
      </c>
      <c r="AE93" s="14">
        <v>977</v>
      </c>
      <c r="AF93" s="14">
        <v>2655</v>
      </c>
      <c r="AG93" s="14" t="s">
        <v>379</v>
      </c>
      <c r="AH93" s="14" t="s">
        <v>444</v>
      </c>
      <c r="AI93" s="23"/>
    </row>
    <row r="94" ht="65" customHeight="1" spans="1:35">
      <c r="A94" s="15">
        <v>14</v>
      </c>
      <c r="B94" s="11" t="s">
        <v>445</v>
      </c>
      <c r="C94" s="14" t="s">
        <v>446</v>
      </c>
      <c r="D94" s="14" t="s">
        <v>127</v>
      </c>
      <c r="E94" s="14" t="s">
        <v>447</v>
      </c>
      <c r="F94" s="14" t="s">
        <v>129</v>
      </c>
      <c r="G94" s="14" t="s">
        <v>377</v>
      </c>
      <c r="H94" s="14" t="s">
        <v>378</v>
      </c>
      <c r="I94" s="15">
        <v>13891512999</v>
      </c>
      <c r="J94" s="14">
        <v>240</v>
      </c>
      <c r="K94" s="14">
        <v>240</v>
      </c>
      <c r="L94" s="14">
        <v>240</v>
      </c>
      <c r="M94" s="23"/>
      <c r="N94" s="14"/>
      <c r="O94" s="23"/>
      <c r="P94" s="14"/>
      <c r="Q94" s="14"/>
      <c r="R94" s="14"/>
      <c r="S94" s="14"/>
      <c r="T94" s="14"/>
      <c r="U94" s="14"/>
      <c r="V94" s="14"/>
      <c r="W94" s="14"/>
      <c r="X94" s="14" t="s">
        <v>119</v>
      </c>
      <c r="Y94" s="14" t="s">
        <v>101</v>
      </c>
      <c r="Z94" s="14" t="s">
        <v>101</v>
      </c>
      <c r="AA94" s="14" t="s">
        <v>120</v>
      </c>
      <c r="AB94" s="14" t="s">
        <v>120</v>
      </c>
      <c r="AC94" s="14" t="s">
        <v>120</v>
      </c>
      <c r="AD94" s="14">
        <v>53</v>
      </c>
      <c r="AE94" s="14">
        <v>164</v>
      </c>
      <c r="AF94" s="14">
        <v>384</v>
      </c>
      <c r="AG94" s="14" t="s">
        <v>379</v>
      </c>
      <c r="AH94" s="14" t="s">
        <v>448</v>
      </c>
      <c r="AI94" s="23"/>
    </row>
    <row r="95" ht="65" customHeight="1" spans="1:35">
      <c r="A95" s="15">
        <v>15</v>
      </c>
      <c r="B95" s="11" t="s">
        <v>449</v>
      </c>
      <c r="C95" s="14" t="s">
        <v>450</v>
      </c>
      <c r="D95" s="14" t="s">
        <v>127</v>
      </c>
      <c r="E95" s="14" t="s">
        <v>372</v>
      </c>
      <c r="F95" s="14" t="s">
        <v>129</v>
      </c>
      <c r="G95" s="14" t="s">
        <v>377</v>
      </c>
      <c r="H95" s="14" t="s">
        <v>378</v>
      </c>
      <c r="I95" s="15">
        <v>13891512999</v>
      </c>
      <c r="J95" s="14">
        <v>348</v>
      </c>
      <c r="K95" s="14">
        <v>348</v>
      </c>
      <c r="L95" s="14">
        <v>348</v>
      </c>
      <c r="M95" s="23"/>
      <c r="N95" s="14"/>
      <c r="O95" s="23"/>
      <c r="P95" s="14"/>
      <c r="Q95" s="14"/>
      <c r="R95" s="14"/>
      <c r="S95" s="14"/>
      <c r="T95" s="14"/>
      <c r="U95" s="14"/>
      <c r="V95" s="14"/>
      <c r="W95" s="14"/>
      <c r="X95" s="14" t="s">
        <v>119</v>
      </c>
      <c r="Y95" s="14" t="s">
        <v>101</v>
      </c>
      <c r="Z95" s="14" t="s">
        <v>120</v>
      </c>
      <c r="AA95" s="14" t="s">
        <v>120</v>
      </c>
      <c r="AB95" s="14" t="s">
        <v>120</v>
      </c>
      <c r="AC95" s="14" t="s">
        <v>120</v>
      </c>
      <c r="AD95" s="14">
        <v>27</v>
      </c>
      <c r="AE95" s="14">
        <v>80</v>
      </c>
      <c r="AF95" s="14">
        <v>516</v>
      </c>
      <c r="AG95" s="14" t="s">
        <v>379</v>
      </c>
      <c r="AH95" s="14" t="s">
        <v>451</v>
      </c>
      <c r="AI95" s="23"/>
    </row>
    <row r="96" s="3" customFormat="1" ht="65" customHeight="1" spans="1:35">
      <c r="A96" s="15">
        <v>16</v>
      </c>
      <c r="B96" s="11" t="s">
        <v>452</v>
      </c>
      <c r="C96" s="14" t="s">
        <v>453</v>
      </c>
      <c r="D96" s="14" t="s">
        <v>127</v>
      </c>
      <c r="E96" s="14" t="s">
        <v>166</v>
      </c>
      <c r="F96" s="14" t="s">
        <v>129</v>
      </c>
      <c r="G96" s="14" t="s">
        <v>377</v>
      </c>
      <c r="H96" s="14" t="s">
        <v>378</v>
      </c>
      <c r="I96" s="15">
        <v>13891512999</v>
      </c>
      <c r="J96" s="14">
        <v>180</v>
      </c>
      <c r="K96" s="14">
        <v>180</v>
      </c>
      <c r="L96" s="14">
        <v>180</v>
      </c>
      <c r="M96" s="23"/>
      <c r="N96" s="14"/>
      <c r="O96" s="23"/>
      <c r="P96" s="14"/>
      <c r="Q96" s="14"/>
      <c r="R96" s="14"/>
      <c r="S96" s="14"/>
      <c r="T96" s="14"/>
      <c r="U96" s="14"/>
      <c r="V96" s="14"/>
      <c r="W96" s="14"/>
      <c r="X96" s="14" t="s">
        <v>119</v>
      </c>
      <c r="Y96" s="14" t="s">
        <v>101</v>
      </c>
      <c r="Z96" s="14" t="s">
        <v>120</v>
      </c>
      <c r="AA96" s="14" t="s">
        <v>120</v>
      </c>
      <c r="AB96" s="14" t="s">
        <v>120</v>
      </c>
      <c r="AC96" s="14" t="s">
        <v>120</v>
      </c>
      <c r="AD96" s="14">
        <v>41</v>
      </c>
      <c r="AE96" s="14">
        <v>110</v>
      </c>
      <c r="AF96" s="14">
        <v>1732</v>
      </c>
      <c r="AG96" s="14" t="s">
        <v>379</v>
      </c>
      <c r="AH96" s="14" t="s">
        <v>454</v>
      </c>
      <c r="AI96" s="23"/>
    </row>
    <row r="97" s="3" customFormat="1" ht="65" customHeight="1" spans="1:35">
      <c r="A97" s="15">
        <v>17</v>
      </c>
      <c r="B97" s="11" t="s">
        <v>455</v>
      </c>
      <c r="C97" s="14" t="s">
        <v>456</v>
      </c>
      <c r="D97" s="14" t="s">
        <v>127</v>
      </c>
      <c r="E97" s="14" t="s">
        <v>166</v>
      </c>
      <c r="F97" s="14" t="s">
        <v>129</v>
      </c>
      <c r="G97" s="14" t="s">
        <v>377</v>
      </c>
      <c r="H97" s="14" t="s">
        <v>378</v>
      </c>
      <c r="I97" s="15">
        <v>13891512999</v>
      </c>
      <c r="J97" s="14">
        <v>180</v>
      </c>
      <c r="K97" s="14">
        <v>180</v>
      </c>
      <c r="L97" s="14">
        <v>180</v>
      </c>
      <c r="M97" s="23"/>
      <c r="N97" s="14"/>
      <c r="O97" s="23"/>
      <c r="P97" s="14"/>
      <c r="Q97" s="14"/>
      <c r="R97" s="14"/>
      <c r="S97" s="14"/>
      <c r="T97" s="14"/>
      <c r="U97" s="14"/>
      <c r="V97" s="14"/>
      <c r="W97" s="14"/>
      <c r="X97" s="14" t="s">
        <v>119</v>
      </c>
      <c r="Y97" s="14" t="s">
        <v>101</v>
      </c>
      <c r="Z97" s="14" t="s">
        <v>120</v>
      </c>
      <c r="AA97" s="14" t="s">
        <v>120</v>
      </c>
      <c r="AB97" s="14" t="s">
        <v>120</v>
      </c>
      <c r="AC97" s="14" t="s">
        <v>120</v>
      </c>
      <c r="AD97" s="14">
        <v>170</v>
      </c>
      <c r="AE97" s="14">
        <v>527</v>
      </c>
      <c r="AF97" s="14">
        <v>3337</v>
      </c>
      <c r="AG97" s="14" t="s">
        <v>379</v>
      </c>
      <c r="AH97" s="14" t="s">
        <v>457</v>
      </c>
      <c r="AI97" s="23"/>
    </row>
    <row r="98" ht="65" customHeight="1" spans="1:35">
      <c r="A98" s="15">
        <v>18</v>
      </c>
      <c r="B98" s="11" t="s">
        <v>458</v>
      </c>
      <c r="C98" s="14" t="s">
        <v>459</v>
      </c>
      <c r="D98" s="14" t="s">
        <v>127</v>
      </c>
      <c r="E98" s="14" t="s">
        <v>460</v>
      </c>
      <c r="F98" s="14" t="s">
        <v>129</v>
      </c>
      <c r="G98" s="14" t="s">
        <v>377</v>
      </c>
      <c r="H98" s="14" t="s">
        <v>378</v>
      </c>
      <c r="I98" s="15">
        <v>13891512999</v>
      </c>
      <c r="J98" s="14">
        <v>132</v>
      </c>
      <c r="K98" s="14">
        <v>132</v>
      </c>
      <c r="L98" s="14">
        <v>132</v>
      </c>
      <c r="M98" s="23"/>
      <c r="N98" s="14"/>
      <c r="O98" s="23"/>
      <c r="P98" s="14"/>
      <c r="Q98" s="14"/>
      <c r="R98" s="14"/>
      <c r="S98" s="14"/>
      <c r="T98" s="14"/>
      <c r="U98" s="14"/>
      <c r="V98" s="14"/>
      <c r="W98" s="14"/>
      <c r="X98" s="14" t="s">
        <v>119</v>
      </c>
      <c r="Y98" s="14" t="s">
        <v>101</v>
      </c>
      <c r="Z98" s="14" t="s">
        <v>101</v>
      </c>
      <c r="AA98" s="14" t="s">
        <v>120</v>
      </c>
      <c r="AB98" s="14" t="s">
        <v>120</v>
      </c>
      <c r="AC98" s="14" t="s">
        <v>120</v>
      </c>
      <c r="AD98" s="14">
        <v>48</v>
      </c>
      <c r="AE98" s="14">
        <v>168</v>
      </c>
      <c r="AF98" s="14">
        <v>513</v>
      </c>
      <c r="AG98" s="14" t="s">
        <v>379</v>
      </c>
      <c r="AH98" s="14" t="s">
        <v>461</v>
      </c>
      <c r="AI98" s="23"/>
    </row>
    <row r="99" ht="65" customHeight="1" spans="1:35">
      <c r="A99" s="15">
        <v>19</v>
      </c>
      <c r="B99" s="11" t="s">
        <v>462</v>
      </c>
      <c r="C99" s="14" t="s">
        <v>463</v>
      </c>
      <c r="D99" s="14" t="s">
        <v>127</v>
      </c>
      <c r="E99" s="14" t="s">
        <v>178</v>
      </c>
      <c r="F99" s="14" t="s">
        <v>129</v>
      </c>
      <c r="G99" s="14" t="s">
        <v>377</v>
      </c>
      <c r="H99" s="14" t="s">
        <v>378</v>
      </c>
      <c r="I99" s="15">
        <v>13891512999</v>
      </c>
      <c r="J99" s="14">
        <v>200</v>
      </c>
      <c r="K99" s="14">
        <v>200</v>
      </c>
      <c r="L99" s="14">
        <v>200</v>
      </c>
      <c r="M99" s="23"/>
      <c r="N99" s="14"/>
      <c r="O99" s="23"/>
      <c r="P99" s="14"/>
      <c r="Q99" s="14"/>
      <c r="R99" s="14"/>
      <c r="S99" s="14"/>
      <c r="T99" s="14"/>
      <c r="U99" s="14"/>
      <c r="V99" s="14"/>
      <c r="W99" s="14"/>
      <c r="X99" s="14" t="s">
        <v>119</v>
      </c>
      <c r="Y99" s="14" t="s">
        <v>101</v>
      </c>
      <c r="Z99" s="14" t="s">
        <v>120</v>
      </c>
      <c r="AA99" s="14" t="s">
        <v>120</v>
      </c>
      <c r="AB99" s="14" t="s">
        <v>120</v>
      </c>
      <c r="AC99" s="14" t="s">
        <v>120</v>
      </c>
      <c r="AD99" s="14">
        <v>35</v>
      </c>
      <c r="AE99" s="14">
        <v>79</v>
      </c>
      <c r="AF99" s="14">
        <v>1030</v>
      </c>
      <c r="AG99" s="14" t="s">
        <v>379</v>
      </c>
      <c r="AH99" s="14" t="s">
        <v>464</v>
      </c>
      <c r="AI99" s="23"/>
    </row>
    <row r="100" ht="65" customHeight="1" spans="1:35">
      <c r="A100" s="15">
        <v>20</v>
      </c>
      <c r="B100" s="14" t="s">
        <v>465</v>
      </c>
      <c r="C100" s="14" t="s">
        <v>466</v>
      </c>
      <c r="D100" s="14" t="s">
        <v>127</v>
      </c>
      <c r="E100" s="14" t="s">
        <v>467</v>
      </c>
      <c r="F100" s="14" t="s">
        <v>129</v>
      </c>
      <c r="G100" s="14" t="s">
        <v>377</v>
      </c>
      <c r="H100" s="14" t="s">
        <v>378</v>
      </c>
      <c r="I100" s="14">
        <v>13891512999</v>
      </c>
      <c r="J100" s="14">
        <v>30</v>
      </c>
      <c r="K100" s="14">
        <v>30</v>
      </c>
      <c r="L100" s="14">
        <v>30</v>
      </c>
      <c r="M100" s="14"/>
      <c r="N100" s="14"/>
      <c r="O100" s="14"/>
      <c r="P100" s="14"/>
      <c r="Q100" s="14"/>
      <c r="R100" s="14"/>
      <c r="S100" s="14"/>
      <c r="T100" s="14"/>
      <c r="U100" s="14"/>
      <c r="V100" s="14"/>
      <c r="W100" s="14"/>
      <c r="X100" s="14" t="s">
        <v>119</v>
      </c>
      <c r="Y100" s="14" t="s">
        <v>101</v>
      </c>
      <c r="Z100" s="14" t="s">
        <v>101</v>
      </c>
      <c r="AA100" s="14" t="s">
        <v>120</v>
      </c>
      <c r="AB100" s="14" t="s">
        <v>120</v>
      </c>
      <c r="AC100" s="14" t="s">
        <v>120</v>
      </c>
      <c r="AD100" s="14">
        <v>67</v>
      </c>
      <c r="AE100" s="14">
        <v>153</v>
      </c>
      <c r="AF100" s="14">
        <v>624</v>
      </c>
      <c r="AG100" s="14" t="s">
        <v>379</v>
      </c>
      <c r="AH100" s="14" t="s">
        <v>468</v>
      </c>
      <c r="AI100" s="23"/>
    </row>
    <row r="101" ht="65" customHeight="1" spans="1:35">
      <c r="A101" s="15">
        <v>21</v>
      </c>
      <c r="B101" s="14" t="s">
        <v>469</v>
      </c>
      <c r="C101" s="14" t="s">
        <v>470</v>
      </c>
      <c r="D101" s="14" t="s">
        <v>127</v>
      </c>
      <c r="E101" s="14" t="s">
        <v>471</v>
      </c>
      <c r="F101" s="14" t="s">
        <v>129</v>
      </c>
      <c r="G101" s="14" t="s">
        <v>377</v>
      </c>
      <c r="H101" s="14" t="s">
        <v>378</v>
      </c>
      <c r="I101" s="14">
        <v>13891512999</v>
      </c>
      <c r="J101" s="14">
        <v>30</v>
      </c>
      <c r="K101" s="14">
        <v>30</v>
      </c>
      <c r="L101" s="14">
        <v>30</v>
      </c>
      <c r="M101" s="14"/>
      <c r="N101" s="14"/>
      <c r="O101" s="14"/>
      <c r="P101" s="14"/>
      <c r="Q101" s="14"/>
      <c r="R101" s="14"/>
      <c r="S101" s="14"/>
      <c r="T101" s="14"/>
      <c r="U101" s="14"/>
      <c r="V101" s="14"/>
      <c r="W101" s="14"/>
      <c r="X101" s="14" t="s">
        <v>119</v>
      </c>
      <c r="Y101" s="14" t="s">
        <v>101</v>
      </c>
      <c r="Z101" s="14" t="s">
        <v>101</v>
      </c>
      <c r="AA101" s="14" t="s">
        <v>120</v>
      </c>
      <c r="AB101" s="14" t="s">
        <v>120</v>
      </c>
      <c r="AC101" s="14" t="s">
        <v>120</v>
      </c>
      <c r="AD101" s="14">
        <v>30</v>
      </c>
      <c r="AE101" s="14">
        <v>80</v>
      </c>
      <c r="AF101" s="14">
        <v>214</v>
      </c>
      <c r="AG101" s="14" t="s">
        <v>379</v>
      </c>
      <c r="AH101" s="14" t="s">
        <v>472</v>
      </c>
      <c r="AI101" s="23"/>
    </row>
    <row r="102" ht="65" customHeight="1" spans="1:35">
      <c r="A102" s="15">
        <v>22</v>
      </c>
      <c r="B102" s="14" t="s">
        <v>473</v>
      </c>
      <c r="C102" s="14" t="s">
        <v>474</v>
      </c>
      <c r="D102" s="14" t="s">
        <v>127</v>
      </c>
      <c r="E102" s="14" t="s">
        <v>333</v>
      </c>
      <c r="F102" s="14" t="s">
        <v>129</v>
      </c>
      <c r="G102" s="14" t="s">
        <v>377</v>
      </c>
      <c r="H102" s="14" t="s">
        <v>378</v>
      </c>
      <c r="I102" s="14">
        <v>13891512999</v>
      </c>
      <c r="J102" s="14">
        <v>90</v>
      </c>
      <c r="K102" s="14">
        <v>90</v>
      </c>
      <c r="L102" s="14">
        <v>90</v>
      </c>
      <c r="M102" s="14"/>
      <c r="N102" s="14"/>
      <c r="O102" s="14"/>
      <c r="P102" s="14"/>
      <c r="Q102" s="14"/>
      <c r="R102" s="14"/>
      <c r="S102" s="14"/>
      <c r="T102" s="14"/>
      <c r="U102" s="14"/>
      <c r="V102" s="14"/>
      <c r="W102" s="14"/>
      <c r="X102" s="14" t="s">
        <v>119</v>
      </c>
      <c r="Y102" s="14" t="s">
        <v>101</v>
      </c>
      <c r="Z102" s="14" t="s">
        <v>101</v>
      </c>
      <c r="AA102" s="14" t="s">
        <v>120</v>
      </c>
      <c r="AB102" s="14" t="s">
        <v>120</v>
      </c>
      <c r="AC102" s="14" t="s">
        <v>120</v>
      </c>
      <c r="AD102" s="14">
        <v>34</v>
      </c>
      <c r="AE102" s="14">
        <v>120</v>
      </c>
      <c r="AF102" s="14">
        <v>321</v>
      </c>
      <c r="AG102" s="14" t="s">
        <v>379</v>
      </c>
      <c r="AH102" s="14" t="s">
        <v>475</v>
      </c>
      <c r="AI102" s="23"/>
    </row>
    <row r="103" ht="65" customHeight="1" spans="1:35">
      <c r="A103" s="15">
        <v>23</v>
      </c>
      <c r="B103" s="14" t="s">
        <v>476</v>
      </c>
      <c r="C103" s="14" t="s">
        <v>477</v>
      </c>
      <c r="D103" s="14" t="s">
        <v>127</v>
      </c>
      <c r="E103" s="14" t="s">
        <v>158</v>
      </c>
      <c r="F103" s="14" t="s">
        <v>129</v>
      </c>
      <c r="G103" s="14" t="s">
        <v>377</v>
      </c>
      <c r="H103" s="14" t="s">
        <v>378</v>
      </c>
      <c r="I103" s="14">
        <v>13891512999</v>
      </c>
      <c r="J103" s="14">
        <v>150</v>
      </c>
      <c r="K103" s="14">
        <v>150</v>
      </c>
      <c r="L103" s="14">
        <v>150</v>
      </c>
      <c r="M103" s="14"/>
      <c r="N103" s="14"/>
      <c r="O103" s="14"/>
      <c r="P103" s="14"/>
      <c r="Q103" s="14"/>
      <c r="R103" s="14"/>
      <c r="S103" s="14"/>
      <c r="T103" s="14"/>
      <c r="U103" s="14"/>
      <c r="V103" s="14"/>
      <c r="W103" s="14"/>
      <c r="X103" s="14" t="s">
        <v>119</v>
      </c>
      <c r="Y103" s="14" t="s">
        <v>101</v>
      </c>
      <c r="Z103" s="14" t="s">
        <v>120</v>
      </c>
      <c r="AA103" s="14" t="s">
        <v>120</v>
      </c>
      <c r="AB103" s="14" t="s">
        <v>120</v>
      </c>
      <c r="AC103" s="14" t="s">
        <v>120</v>
      </c>
      <c r="AD103" s="14">
        <v>59</v>
      </c>
      <c r="AE103" s="14">
        <v>180</v>
      </c>
      <c r="AF103" s="14">
        <v>390</v>
      </c>
      <c r="AG103" s="14" t="s">
        <v>379</v>
      </c>
      <c r="AH103" s="14" t="s">
        <v>478</v>
      </c>
      <c r="AI103" s="23"/>
    </row>
    <row r="104" ht="65" customHeight="1" spans="1:35">
      <c r="A104" s="15">
        <v>24</v>
      </c>
      <c r="B104" s="14" t="s">
        <v>479</v>
      </c>
      <c r="C104" s="14" t="s">
        <v>480</v>
      </c>
      <c r="D104" s="14" t="s">
        <v>127</v>
      </c>
      <c r="E104" s="14" t="s">
        <v>250</v>
      </c>
      <c r="F104" s="14" t="s">
        <v>129</v>
      </c>
      <c r="G104" s="14" t="s">
        <v>377</v>
      </c>
      <c r="H104" s="14" t="s">
        <v>378</v>
      </c>
      <c r="I104" s="14">
        <v>13891512999</v>
      </c>
      <c r="J104" s="14">
        <v>150</v>
      </c>
      <c r="K104" s="14">
        <v>150</v>
      </c>
      <c r="L104" s="14"/>
      <c r="M104" s="14">
        <v>150</v>
      </c>
      <c r="N104" s="14"/>
      <c r="O104" s="14"/>
      <c r="P104" s="14"/>
      <c r="Q104" s="14"/>
      <c r="R104" s="14"/>
      <c r="S104" s="14"/>
      <c r="T104" s="14"/>
      <c r="U104" s="14"/>
      <c r="V104" s="14"/>
      <c r="W104" s="14"/>
      <c r="X104" s="14" t="s">
        <v>119</v>
      </c>
      <c r="Y104" s="14" t="s">
        <v>101</v>
      </c>
      <c r="Z104" s="14" t="s">
        <v>120</v>
      </c>
      <c r="AA104" s="14" t="s">
        <v>120</v>
      </c>
      <c r="AB104" s="14" t="s">
        <v>120</v>
      </c>
      <c r="AC104" s="14" t="s">
        <v>120</v>
      </c>
      <c r="AD104" s="14">
        <v>16</v>
      </c>
      <c r="AE104" s="14">
        <v>59</v>
      </c>
      <c r="AF104" s="14">
        <v>235</v>
      </c>
      <c r="AG104" s="14" t="s">
        <v>379</v>
      </c>
      <c r="AH104" s="14" t="s">
        <v>481</v>
      </c>
      <c r="AI104" s="23"/>
    </row>
    <row r="105" ht="65" customHeight="1" spans="1:35">
      <c r="A105" s="15">
        <v>25</v>
      </c>
      <c r="B105" s="14" t="s">
        <v>482</v>
      </c>
      <c r="C105" s="14" t="s">
        <v>483</v>
      </c>
      <c r="D105" s="14" t="s">
        <v>140</v>
      </c>
      <c r="E105" s="14" t="s">
        <v>484</v>
      </c>
      <c r="F105" s="14" t="s">
        <v>129</v>
      </c>
      <c r="G105" s="14" t="s">
        <v>485</v>
      </c>
      <c r="H105" s="14" t="s">
        <v>486</v>
      </c>
      <c r="I105" s="14">
        <v>13909156700</v>
      </c>
      <c r="J105" s="14">
        <v>780</v>
      </c>
      <c r="K105" s="14"/>
      <c r="L105" s="14"/>
      <c r="M105" s="14"/>
      <c r="N105" s="14"/>
      <c r="O105" s="14"/>
      <c r="P105" s="14">
        <v>600</v>
      </c>
      <c r="Q105" s="14"/>
      <c r="R105" s="14"/>
      <c r="S105" s="14"/>
      <c r="T105" s="14"/>
      <c r="U105" s="14"/>
      <c r="V105" s="14"/>
      <c r="W105" s="14">
        <v>180</v>
      </c>
      <c r="X105" s="14" t="s">
        <v>119</v>
      </c>
      <c r="Y105" s="14" t="s">
        <v>101</v>
      </c>
      <c r="Z105" s="14" t="s">
        <v>101</v>
      </c>
      <c r="AA105" s="14" t="s">
        <v>120</v>
      </c>
      <c r="AB105" s="14" t="s">
        <v>101</v>
      </c>
      <c r="AC105" s="14" t="s">
        <v>120</v>
      </c>
      <c r="AD105" s="14">
        <v>160</v>
      </c>
      <c r="AE105" s="14">
        <v>160</v>
      </c>
      <c r="AF105" s="14">
        <v>1200</v>
      </c>
      <c r="AG105" s="14" t="s">
        <v>487</v>
      </c>
      <c r="AH105" s="14" t="s">
        <v>488</v>
      </c>
      <c r="AI105" s="23"/>
    </row>
    <row r="106" ht="65" customHeight="1" spans="1:35">
      <c r="A106" s="15">
        <v>26</v>
      </c>
      <c r="B106" s="14" t="s">
        <v>489</v>
      </c>
      <c r="C106" s="14" t="s">
        <v>490</v>
      </c>
      <c r="D106" s="14" t="s">
        <v>140</v>
      </c>
      <c r="E106" s="14" t="s">
        <v>491</v>
      </c>
      <c r="F106" s="14" t="s">
        <v>129</v>
      </c>
      <c r="G106" s="14" t="s">
        <v>485</v>
      </c>
      <c r="H106" s="14" t="s">
        <v>486</v>
      </c>
      <c r="I106" s="14">
        <v>13909156700</v>
      </c>
      <c r="J106" s="14">
        <v>380</v>
      </c>
      <c r="K106" s="14"/>
      <c r="L106" s="14"/>
      <c r="M106" s="14"/>
      <c r="N106" s="14"/>
      <c r="O106" s="14"/>
      <c r="P106" s="14">
        <v>305</v>
      </c>
      <c r="Q106" s="14"/>
      <c r="R106" s="14"/>
      <c r="S106" s="14"/>
      <c r="T106" s="14"/>
      <c r="U106" s="14"/>
      <c r="V106" s="14"/>
      <c r="W106" s="14">
        <v>75</v>
      </c>
      <c r="X106" s="14" t="s">
        <v>119</v>
      </c>
      <c r="Y106" s="14" t="s">
        <v>101</v>
      </c>
      <c r="Z106" s="14" t="s">
        <v>101</v>
      </c>
      <c r="AA106" s="14" t="s">
        <v>120</v>
      </c>
      <c r="AB106" s="14" t="s">
        <v>101</v>
      </c>
      <c r="AC106" s="14" t="s">
        <v>120</v>
      </c>
      <c r="AD106" s="14">
        <v>80</v>
      </c>
      <c r="AE106" s="14">
        <v>80</v>
      </c>
      <c r="AF106" s="14">
        <v>2000</v>
      </c>
      <c r="AG106" s="14" t="s">
        <v>487</v>
      </c>
      <c r="AH106" s="14" t="s">
        <v>492</v>
      </c>
      <c r="AI106" s="23"/>
    </row>
    <row r="107" ht="65" customHeight="1" spans="1:35">
      <c r="A107" s="15">
        <v>27</v>
      </c>
      <c r="B107" s="14" t="s">
        <v>493</v>
      </c>
      <c r="C107" s="14" t="s">
        <v>494</v>
      </c>
      <c r="D107" s="14" t="s">
        <v>140</v>
      </c>
      <c r="E107" s="14" t="s">
        <v>270</v>
      </c>
      <c r="F107" s="14" t="s">
        <v>129</v>
      </c>
      <c r="G107" s="14" t="s">
        <v>485</v>
      </c>
      <c r="H107" s="14" t="s">
        <v>486</v>
      </c>
      <c r="I107" s="14">
        <v>13909156700</v>
      </c>
      <c r="J107" s="14">
        <v>45</v>
      </c>
      <c r="K107" s="14">
        <v>45</v>
      </c>
      <c r="L107" s="14"/>
      <c r="M107" s="14">
        <v>45</v>
      </c>
      <c r="N107" s="14"/>
      <c r="O107" s="14"/>
      <c r="P107" s="14"/>
      <c r="Q107" s="14"/>
      <c r="R107" s="14"/>
      <c r="S107" s="14"/>
      <c r="T107" s="14"/>
      <c r="U107" s="14"/>
      <c r="V107" s="14"/>
      <c r="W107" s="14"/>
      <c r="X107" s="14" t="s">
        <v>119</v>
      </c>
      <c r="Y107" s="14" t="s">
        <v>101</v>
      </c>
      <c r="Z107" s="14" t="s">
        <v>120</v>
      </c>
      <c r="AA107" s="14" t="s">
        <v>120</v>
      </c>
      <c r="AB107" s="14" t="s">
        <v>120</v>
      </c>
      <c r="AC107" s="14" t="s">
        <v>120</v>
      </c>
      <c r="AD107" s="14">
        <v>18</v>
      </c>
      <c r="AE107" s="14">
        <v>45</v>
      </c>
      <c r="AF107" s="14">
        <v>200</v>
      </c>
      <c r="AG107" s="14" t="s">
        <v>495</v>
      </c>
      <c r="AH107" s="14" t="s">
        <v>496</v>
      </c>
      <c r="AI107" s="23"/>
    </row>
    <row r="108" ht="65" customHeight="1" spans="1:35">
      <c r="A108" s="15">
        <v>28</v>
      </c>
      <c r="B108" s="14" t="s">
        <v>497</v>
      </c>
      <c r="C108" s="14" t="s">
        <v>498</v>
      </c>
      <c r="D108" s="14" t="s">
        <v>140</v>
      </c>
      <c r="E108" s="14" t="s">
        <v>499</v>
      </c>
      <c r="F108" s="14" t="s">
        <v>129</v>
      </c>
      <c r="G108" s="14" t="s">
        <v>485</v>
      </c>
      <c r="H108" s="14" t="s">
        <v>486</v>
      </c>
      <c r="I108" s="14">
        <v>13909156700</v>
      </c>
      <c r="J108" s="14">
        <v>40.8</v>
      </c>
      <c r="K108" s="14">
        <v>40.8</v>
      </c>
      <c r="L108" s="14"/>
      <c r="M108" s="14">
        <v>40.8</v>
      </c>
      <c r="N108" s="14"/>
      <c r="O108" s="14"/>
      <c r="P108" s="14"/>
      <c r="Q108" s="14"/>
      <c r="R108" s="14"/>
      <c r="S108" s="14"/>
      <c r="T108" s="14"/>
      <c r="U108" s="14"/>
      <c r="V108" s="14"/>
      <c r="W108" s="14"/>
      <c r="X108" s="14" t="s">
        <v>119</v>
      </c>
      <c r="Y108" s="14" t="s">
        <v>101</v>
      </c>
      <c r="Z108" s="14" t="s">
        <v>120</v>
      </c>
      <c r="AA108" s="14" t="s">
        <v>120</v>
      </c>
      <c r="AB108" s="14" t="s">
        <v>120</v>
      </c>
      <c r="AC108" s="14" t="s">
        <v>120</v>
      </c>
      <c r="AD108" s="14">
        <v>5</v>
      </c>
      <c r="AE108" s="14">
        <v>15</v>
      </c>
      <c r="AF108" s="14">
        <v>300</v>
      </c>
      <c r="AG108" s="14" t="s">
        <v>500</v>
      </c>
      <c r="AH108" s="14" t="s">
        <v>501</v>
      </c>
      <c r="AI108" s="23"/>
    </row>
    <row r="109" ht="65" customHeight="1" spans="1:35">
      <c r="A109" s="15">
        <v>29</v>
      </c>
      <c r="B109" s="11" t="s">
        <v>502</v>
      </c>
      <c r="C109" s="14" t="s">
        <v>503</v>
      </c>
      <c r="D109" s="14" t="s">
        <v>127</v>
      </c>
      <c r="E109" s="14" t="s">
        <v>162</v>
      </c>
      <c r="F109" s="14" t="s">
        <v>129</v>
      </c>
      <c r="G109" s="14" t="s">
        <v>504</v>
      </c>
      <c r="H109" s="14" t="s">
        <v>505</v>
      </c>
      <c r="I109" s="15">
        <v>18809159777</v>
      </c>
      <c r="J109" s="14">
        <v>160</v>
      </c>
      <c r="K109" s="14">
        <v>160</v>
      </c>
      <c r="L109" s="14">
        <v>160</v>
      </c>
      <c r="M109" s="23"/>
      <c r="N109" s="14"/>
      <c r="O109" s="23"/>
      <c r="P109" s="14"/>
      <c r="Q109" s="14"/>
      <c r="R109" s="14"/>
      <c r="S109" s="14"/>
      <c r="T109" s="14"/>
      <c r="U109" s="14"/>
      <c r="V109" s="14"/>
      <c r="W109" s="14"/>
      <c r="X109" s="14" t="s">
        <v>119</v>
      </c>
      <c r="Y109" s="14" t="s">
        <v>101</v>
      </c>
      <c r="Z109" s="14" t="s">
        <v>120</v>
      </c>
      <c r="AA109" s="14" t="s">
        <v>120</v>
      </c>
      <c r="AB109" s="14" t="s">
        <v>101</v>
      </c>
      <c r="AC109" s="14" t="s">
        <v>120</v>
      </c>
      <c r="AD109" s="14">
        <v>25</v>
      </c>
      <c r="AE109" s="14">
        <v>53</v>
      </c>
      <c r="AF109" s="14">
        <v>210</v>
      </c>
      <c r="AG109" s="14" t="s">
        <v>506</v>
      </c>
      <c r="AH109" s="14" t="s">
        <v>507</v>
      </c>
      <c r="AI109" s="23"/>
    </row>
    <row r="110" ht="65" customHeight="1" spans="1:35">
      <c r="A110" s="15">
        <v>30</v>
      </c>
      <c r="B110" s="11" t="s">
        <v>508</v>
      </c>
      <c r="C110" s="14" t="s">
        <v>509</v>
      </c>
      <c r="D110" s="14" t="s">
        <v>127</v>
      </c>
      <c r="E110" s="14" t="s">
        <v>364</v>
      </c>
      <c r="F110" s="14" t="s">
        <v>129</v>
      </c>
      <c r="G110" s="14" t="s">
        <v>504</v>
      </c>
      <c r="H110" s="14" t="s">
        <v>505</v>
      </c>
      <c r="I110" s="15">
        <v>18809159777</v>
      </c>
      <c r="J110" s="14">
        <v>140</v>
      </c>
      <c r="K110" s="14">
        <v>140</v>
      </c>
      <c r="L110" s="14">
        <v>140</v>
      </c>
      <c r="M110" s="23"/>
      <c r="N110" s="14"/>
      <c r="O110" s="23"/>
      <c r="P110" s="14"/>
      <c r="Q110" s="14"/>
      <c r="R110" s="14"/>
      <c r="S110" s="14"/>
      <c r="T110" s="14"/>
      <c r="U110" s="14"/>
      <c r="V110" s="14"/>
      <c r="W110" s="14"/>
      <c r="X110" s="14" t="s">
        <v>119</v>
      </c>
      <c r="Y110" s="14" t="s">
        <v>101</v>
      </c>
      <c r="Z110" s="14" t="s">
        <v>120</v>
      </c>
      <c r="AA110" s="14" t="s">
        <v>120</v>
      </c>
      <c r="AB110" s="14" t="s">
        <v>101</v>
      </c>
      <c r="AC110" s="14" t="s">
        <v>120</v>
      </c>
      <c r="AD110" s="14">
        <v>36</v>
      </c>
      <c r="AE110" s="14">
        <v>103</v>
      </c>
      <c r="AF110" s="14">
        <v>998</v>
      </c>
      <c r="AG110" s="14" t="s">
        <v>510</v>
      </c>
      <c r="AH110" s="14" t="s">
        <v>511</v>
      </c>
      <c r="AI110" s="23"/>
    </row>
    <row r="111" ht="35.1" customHeight="1" spans="1:35">
      <c r="A111" s="13" t="s">
        <v>23</v>
      </c>
      <c r="B111" s="12">
        <f>B112+B114+B117+B118</f>
        <v>3</v>
      </c>
      <c r="C111" s="12"/>
      <c r="D111" s="12"/>
      <c r="E111" s="12"/>
      <c r="F111" s="12"/>
      <c r="G111" s="12"/>
      <c r="H111" s="12"/>
      <c r="I111" s="12"/>
      <c r="J111" s="12">
        <f>J112+J114+J117+J118</f>
        <v>370</v>
      </c>
      <c r="K111" s="12">
        <f t="shared" ref="K111:W111" si="7">K112+K114+K117+K118</f>
        <v>370</v>
      </c>
      <c r="L111" s="12">
        <f t="shared" si="7"/>
        <v>0</v>
      </c>
      <c r="M111" s="12">
        <f t="shared" si="7"/>
        <v>370</v>
      </c>
      <c r="N111" s="12">
        <f t="shared" si="7"/>
        <v>0</v>
      </c>
      <c r="O111" s="12">
        <f t="shared" si="7"/>
        <v>0</v>
      </c>
      <c r="P111" s="12">
        <f t="shared" si="7"/>
        <v>0</v>
      </c>
      <c r="Q111" s="12">
        <f t="shared" si="7"/>
        <v>0</v>
      </c>
      <c r="R111" s="12">
        <f t="shared" si="7"/>
        <v>0</v>
      </c>
      <c r="S111" s="12">
        <f t="shared" si="7"/>
        <v>0</v>
      </c>
      <c r="T111" s="12">
        <f t="shared" si="7"/>
        <v>0</v>
      </c>
      <c r="U111" s="12">
        <f t="shared" si="7"/>
        <v>0</v>
      </c>
      <c r="V111" s="12">
        <f t="shared" si="7"/>
        <v>0</v>
      </c>
      <c r="W111" s="12">
        <f t="shared" si="7"/>
        <v>0</v>
      </c>
      <c r="X111" s="12"/>
      <c r="Y111" s="12"/>
      <c r="Z111" s="12"/>
      <c r="AA111" s="12"/>
      <c r="AB111" s="12"/>
      <c r="AC111" s="12"/>
      <c r="AD111" s="12">
        <f t="shared" ref="AD111:AF111" si="8">AD112+AD114+AD117+AD118</f>
        <v>4014</v>
      </c>
      <c r="AE111" s="12">
        <f t="shared" si="8"/>
        <v>6746</v>
      </c>
      <c r="AF111" s="12">
        <f t="shared" si="8"/>
        <v>8234</v>
      </c>
      <c r="AG111" s="14"/>
      <c r="AH111" s="14"/>
      <c r="AI111" s="23"/>
    </row>
    <row r="112" ht="35.1" customHeight="1" spans="1:35">
      <c r="A112" s="11" t="s">
        <v>24</v>
      </c>
      <c r="B112" s="15">
        <v>1</v>
      </c>
      <c r="C112" s="14"/>
      <c r="D112" s="14"/>
      <c r="E112" s="14"/>
      <c r="F112" s="14"/>
      <c r="G112" s="14"/>
      <c r="H112" s="14"/>
      <c r="I112" s="14"/>
      <c r="J112" s="14">
        <f>SUM(J113:J113)</f>
        <v>200</v>
      </c>
      <c r="K112" s="14">
        <f t="shared" ref="K112:W112" si="9">SUM(K113:K113)</f>
        <v>200</v>
      </c>
      <c r="L112" s="14">
        <f t="shared" si="9"/>
        <v>0</v>
      </c>
      <c r="M112" s="14">
        <f t="shared" si="9"/>
        <v>200</v>
      </c>
      <c r="N112" s="14">
        <f t="shared" si="9"/>
        <v>0</v>
      </c>
      <c r="O112" s="14">
        <f t="shared" si="9"/>
        <v>0</v>
      </c>
      <c r="P112" s="14">
        <f t="shared" si="9"/>
        <v>0</v>
      </c>
      <c r="Q112" s="14">
        <f t="shared" si="9"/>
        <v>0</v>
      </c>
      <c r="R112" s="14">
        <f t="shared" si="9"/>
        <v>0</v>
      </c>
      <c r="S112" s="14">
        <f t="shared" si="9"/>
        <v>0</v>
      </c>
      <c r="T112" s="14">
        <f t="shared" si="9"/>
        <v>0</v>
      </c>
      <c r="U112" s="14">
        <f t="shared" si="9"/>
        <v>0</v>
      </c>
      <c r="V112" s="14">
        <f t="shared" si="9"/>
        <v>0</v>
      </c>
      <c r="W112" s="14">
        <f t="shared" si="9"/>
        <v>0</v>
      </c>
      <c r="X112" s="14"/>
      <c r="Y112" s="14"/>
      <c r="Z112" s="14"/>
      <c r="AA112" s="14"/>
      <c r="AB112" s="14"/>
      <c r="AC112" s="14"/>
      <c r="AD112" s="14">
        <f>AD113</f>
        <v>3814</v>
      </c>
      <c r="AE112" s="14">
        <f>AE113</f>
        <v>6346</v>
      </c>
      <c r="AF112" s="14">
        <f>AF113</f>
        <v>6346</v>
      </c>
      <c r="AG112" s="14"/>
      <c r="AH112" s="14"/>
      <c r="AI112" s="23"/>
    </row>
    <row r="113" ht="80" customHeight="1" spans="1:35">
      <c r="A113" s="15">
        <v>1</v>
      </c>
      <c r="B113" s="11" t="s">
        <v>512</v>
      </c>
      <c r="C113" s="14" t="s">
        <v>513</v>
      </c>
      <c r="D113" s="14" t="s">
        <v>140</v>
      </c>
      <c r="E113" s="14" t="s">
        <v>514</v>
      </c>
      <c r="F113" s="14" t="s">
        <v>129</v>
      </c>
      <c r="G113" s="14" t="s">
        <v>515</v>
      </c>
      <c r="H113" s="14" t="s">
        <v>516</v>
      </c>
      <c r="I113" s="14">
        <v>15909159767</v>
      </c>
      <c r="J113" s="14">
        <v>200</v>
      </c>
      <c r="K113" s="14">
        <v>200</v>
      </c>
      <c r="L113" s="14"/>
      <c r="M113" s="14">
        <v>200</v>
      </c>
      <c r="N113" s="14"/>
      <c r="O113" s="14"/>
      <c r="P113" s="14"/>
      <c r="Q113" s="14"/>
      <c r="R113" s="14"/>
      <c r="S113" s="14"/>
      <c r="T113" s="14"/>
      <c r="U113" s="14"/>
      <c r="V113" s="14"/>
      <c r="W113" s="14"/>
      <c r="X113" s="14" t="s">
        <v>119</v>
      </c>
      <c r="Y113" s="14" t="s">
        <v>101</v>
      </c>
      <c r="Z113" s="14" t="s">
        <v>120</v>
      </c>
      <c r="AA113" s="14" t="s">
        <v>120</v>
      </c>
      <c r="AB113" s="14" t="s">
        <v>120</v>
      </c>
      <c r="AC113" s="14" t="s">
        <v>120</v>
      </c>
      <c r="AD113" s="14">
        <v>3814</v>
      </c>
      <c r="AE113" s="14">
        <v>6346</v>
      </c>
      <c r="AF113" s="14">
        <v>6346</v>
      </c>
      <c r="AG113" s="14" t="s">
        <v>517</v>
      </c>
      <c r="AH113" s="14" t="s">
        <v>518</v>
      </c>
      <c r="AI113" s="23"/>
    </row>
    <row r="114" ht="35.1" customHeight="1" spans="1:35">
      <c r="A114" s="11" t="s">
        <v>25</v>
      </c>
      <c r="B114" s="15">
        <v>2</v>
      </c>
      <c r="C114" s="14"/>
      <c r="D114" s="14"/>
      <c r="E114" s="14"/>
      <c r="F114" s="14"/>
      <c r="G114" s="14"/>
      <c r="H114" s="14"/>
      <c r="I114" s="14"/>
      <c r="J114" s="14">
        <f>J115+J116</f>
        <v>170</v>
      </c>
      <c r="K114" s="14">
        <f>K115+K116</f>
        <v>170</v>
      </c>
      <c r="L114" s="14"/>
      <c r="M114" s="14">
        <f>M115+M116</f>
        <v>170</v>
      </c>
      <c r="N114" s="14"/>
      <c r="O114" s="14"/>
      <c r="P114" s="14"/>
      <c r="Q114" s="14"/>
      <c r="R114" s="14"/>
      <c r="S114" s="14"/>
      <c r="T114" s="14"/>
      <c r="U114" s="14"/>
      <c r="V114" s="14"/>
      <c r="W114" s="14"/>
      <c r="X114" s="14"/>
      <c r="Y114" s="14"/>
      <c r="Z114" s="14"/>
      <c r="AA114" s="14"/>
      <c r="AB114" s="14"/>
      <c r="AC114" s="14"/>
      <c r="AD114" s="14">
        <f t="shared" ref="AD114:AF114" si="10">AD115+AD116</f>
        <v>200</v>
      </c>
      <c r="AE114" s="14">
        <f t="shared" si="10"/>
        <v>400</v>
      </c>
      <c r="AF114" s="14">
        <f t="shared" si="10"/>
        <v>1888</v>
      </c>
      <c r="AG114" s="14"/>
      <c r="AH114" s="14"/>
      <c r="AI114" s="23"/>
    </row>
    <row r="115" ht="65" customHeight="1" spans="1:35">
      <c r="A115" s="15">
        <v>1</v>
      </c>
      <c r="B115" s="11" t="s">
        <v>519</v>
      </c>
      <c r="C115" s="14" t="s">
        <v>520</v>
      </c>
      <c r="D115" s="14" t="s">
        <v>140</v>
      </c>
      <c r="E115" s="14" t="s">
        <v>514</v>
      </c>
      <c r="F115" s="14" t="s">
        <v>129</v>
      </c>
      <c r="G115" s="14" t="s">
        <v>515</v>
      </c>
      <c r="H115" s="14" t="s">
        <v>516</v>
      </c>
      <c r="I115" s="14">
        <v>15909159767</v>
      </c>
      <c r="J115" s="14">
        <v>150</v>
      </c>
      <c r="K115" s="14">
        <v>150</v>
      </c>
      <c r="L115" s="14"/>
      <c r="M115" s="14">
        <v>150</v>
      </c>
      <c r="N115" s="14"/>
      <c r="O115" s="14"/>
      <c r="P115" s="14"/>
      <c r="Q115" s="14"/>
      <c r="R115" s="14"/>
      <c r="S115" s="14"/>
      <c r="T115" s="14"/>
      <c r="U115" s="14"/>
      <c r="V115" s="14"/>
      <c r="W115" s="14"/>
      <c r="X115" s="14" t="s">
        <v>119</v>
      </c>
      <c r="Y115" s="14" t="s">
        <v>101</v>
      </c>
      <c r="Z115" s="14" t="s">
        <v>120</v>
      </c>
      <c r="AA115" s="14" t="s">
        <v>120</v>
      </c>
      <c r="AB115" s="14" t="s">
        <v>120</v>
      </c>
      <c r="AC115" s="14" t="s">
        <v>120</v>
      </c>
      <c r="AD115" s="14">
        <v>112</v>
      </c>
      <c r="AE115" s="14">
        <v>300</v>
      </c>
      <c r="AF115" s="14">
        <v>900</v>
      </c>
      <c r="AG115" s="14" t="s">
        <v>521</v>
      </c>
      <c r="AH115" s="14" t="s">
        <v>522</v>
      </c>
      <c r="AI115" s="23"/>
    </row>
    <row r="116" ht="65" customHeight="1" spans="1:35">
      <c r="A116" s="15">
        <v>2</v>
      </c>
      <c r="B116" s="11" t="s">
        <v>523</v>
      </c>
      <c r="C116" s="14" t="s">
        <v>524</v>
      </c>
      <c r="D116" s="14" t="s">
        <v>140</v>
      </c>
      <c r="E116" s="14" t="s">
        <v>514</v>
      </c>
      <c r="F116" s="14" t="s">
        <v>129</v>
      </c>
      <c r="G116" s="14" t="s">
        <v>515</v>
      </c>
      <c r="H116" s="14" t="s">
        <v>516</v>
      </c>
      <c r="I116" s="14">
        <v>15909159767</v>
      </c>
      <c r="J116" s="14">
        <v>20</v>
      </c>
      <c r="K116" s="14">
        <v>20</v>
      </c>
      <c r="L116" s="14"/>
      <c r="M116" s="14">
        <v>20</v>
      </c>
      <c r="N116" s="14"/>
      <c r="O116" s="14"/>
      <c r="P116" s="14"/>
      <c r="Q116" s="14"/>
      <c r="R116" s="14"/>
      <c r="S116" s="14"/>
      <c r="T116" s="14"/>
      <c r="U116" s="14"/>
      <c r="V116" s="14"/>
      <c r="W116" s="14"/>
      <c r="X116" s="14" t="s">
        <v>119</v>
      </c>
      <c r="Y116" s="14" t="s">
        <v>101</v>
      </c>
      <c r="Z116" s="14" t="s">
        <v>120</v>
      </c>
      <c r="AA116" s="14" t="s">
        <v>120</v>
      </c>
      <c r="AB116" s="14" t="s">
        <v>120</v>
      </c>
      <c r="AC116" s="14" t="s">
        <v>120</v>
      </c>
      <c r="AD116" s="14">
        <v>88</v>
      </c>
      <c r="AE116" s="14">
        <v>100</v>
      </c>
      <c r="AF116" s="14">
        <v>988</v>
      </c>
      <c r="AG116" s="14" t="s">
        <v>521</v>
      </c>
      <c r="AH116" s="14" t="s">
        <v>525</v>
      </c>
      <c r="AI116" s="23"/>
    </row>
    <row r="117" ht="35.1" customHeight="1" spans="1:35">
      <c r="A117" s="11" t="s">
        <v>26</v>
      </c>
      <c r="B117" s="11"/>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23"/>
    </row>
    <row r="118" ht="35.1" customHeight="1" spans="1:35">
      <c r="A118" s="11" t="s">
        <v>27</v>
      </c>
      <c r="B118" s="11"/>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23"/>
    </row>
    <row r="119" ht="35.1" customHeight="1" spans="1:35">
      <c r="A119" s="13" t="s">
        <v>28</v>
      </c>
      <c r="B119" s="25">
        <f>B120</f>
        <v>4</v>
      </c>
      <c r="C119" s="12"/>
      <c r="D119" s="12"/>
      <c r="E119" s="12"/>
      <c r="F119" s="12"/>
      <c r="G119" s="12"/>
      <c r="H119" s="12"/>
      <c r="I119" s="12"/>
      <c r="J119" s="12">
        <f>J120</f>
        <v>135</v>
      </c>
      <c r="K119" s="12">
        <f t="shared" ref="K119:W119" si="11">K120</f>
        <v>135</v>
      </c>
      <c r="L119" s="12">
        <f t="shared" si="11"/>
        <v>100</v>
      </c>
      <c r="M119" s="12">
        <f t="shared" si="11"/>
        <v>35</v>
      </c>
      <c r="N119" s="12">
        <f t="shared" si="11"/>
        <v>0</v>
      </c>
      <c r="O119" s="12">
        <f t="shared" si="11"/>
        <v>0</v>
      </c>
      <c r="P119" s="12">
        <f t="shared" si="11"/>
        <v>0</v>
      </c>
      <c r="Q119" s="12">
        <f t="shared" si="11"/>
        <v>0</v>
      </c>
      <c r="R119" s="12">
        <f t="shared" si="11"/>
        <v>0</v>
      </c>
      <c r="S119" s="12">
        <f t="shared" si="11"/>
        <v>0</v>
      </c>
      <c r="T119" s="12">
        <f t="shared" si="11"/>
        <v>0</v>
      </c>
      <c r="U119" s="12">
        <f t="shared" si="11"/>
        <v>0</v>
      </c>
      <c r="V119" s="12">
        <f t="shared" si="11"/>
        <v>0</v>
      </c>
      <c r="W119" s="12">
        <f t="shared" si="11"/>
        <v>0</v>
      </c>
      <c r="X119" s="12"/>
      <c r="Y119" s="12"/>
      <c r="Z119" s="12"/>
      <c r="AA119" s="12"/>
      <c r="AB119" s="12"/>
      <c r="AC119" s="12"/>
      <c r="AD119" s="12">
        <f t="shared" ref="AD119:AF119" si="12">AD120</f>
        <v>514</v>
      </c>
      <c r="AE119" s="12">
        <f t="shared" si="12"/>
        <v>1103</v>
      </c>
      <c r="AF119" s="12">
        <f t="shared" si="12"/>
        <v>4740</v>
      </c>
      <c r="AG119" s="12"/>
      <c r="AH119" s="14"/>
      <c r="AI119" s="23"/>
    </row>
    <row r="120" ht="35.1" customHeight="1" spans="1:35">
      <c r="A120" s="13" t="s">
        <v>29</v>
      </c>
      <c r="B120" s="15">
        <v>4</v>
      </c>
      <c r="C120" s="14"/>
      <c r="D120" s="14"/>
      <c r="E120" s="14"/>
      <c r="F120" s="14"/>
      <c r="G120" s="14"/>
      <c r="H120" s="14"/>
      <c r="I120" s="14"/>
      <c r="J120" s="14">
        <f>SUM(J121:J124)</f>
        <v>135</v>
      </c>
      <c r="K120" s="14">
        <f t="shared" ref="K120:W120" si="13">SUM(K121:K124)</f>
        <v>135</v>
      </c>
      <c r="L120" s="14">
        <f t="shared" si="13"/>
        <v>100</v>
      </c>
      <c r="M120" s="14">
        <f t="shared" si="13"/>
        <v>35</v>
      </c>
      <c r="N120" s="14">
        <f t="shared" si="13"/>
        <v>0</v>
      </c>
      <c r="O120" s="14">
        <f t="shared" si="13"/>
        <v>0</v>
      </c>
      <c r="P120" s="14">
        <f t="shared" si="13"/>
        <v>0</v>
      </c>
      <c r="Q120" s="14">
        <f t="shared" si="13"/>
        <v>0</v>
      </c>
      <c r="R120" s="14">
        <f t="shared" si="13"/>
        <v>0</v>
      </c>
      <c r="S120" s="14">
        <f t="shared" si="13"/>
        <v>0</v>
      </c>
      <c r="T120" s="14">
        <f t="shared" si="13"/>
        <v>0</v>
      </c>
      <c r="U120" s="14">
        <f t="shared" si="13"/>
        <v>0</v>
      </c>
      <c r="V120" s="14">
        <f t="shared" si="13"/>
        <v>0</v>
      </c>
      <c r="W120" s="14">
        <f t="shared" si="13"/>
        <v>0</v>
      </c>
      <c r="X120" s="14"/>
      <c r="Y120" s="14"/>
      <c r="Z120" s="14"/>
      <c r="AA120" s="14"/>
      <c r="AB120" s="14"/>
      <c r="AC120" s="14"/>
      <c r="AD120" s="14">
        <f>SUM(AD121:AD124)</f>
        <v>514</v>
      </c>
      <c r="AE120" s="14">
        <f>SUM(AE121:AE124)</f>
        <v>1103</v>
      </c>
      <c r="AF120" s="14">
        <f>SUM(AF121:AF124)</f>
        <v>4740</v>
      </c>
      <c r="AG120" s="14"/>
      <c r="AH120" s="14"/>
      <c r="AI120" s="23"/>
    </row>
    <row r="121" ht="65" customHeight="1" spans="1:35">
      <c r="A121" s="15">
        <v>1</v>
      </c>
      <c r="B121" s="11" t="s">
        <v>526</v>
      </c>
      <c r="C121" s="14" t="s">
        <v>527</v>
      </c>
      <c r="D121" s="14" t="s">
        <v>127</v>
      </c>
      <c r="E121" s="14" t="s">
        <v>293</v>
      </c>
      <c r="F121" s="14" t="s">
        <v>129</v>
      </c>
      <c r="G121" s="14" t="s">
        <v>377</v>
      </c>
      <c r="H121" s="14" t="s">
        <v>378</v>
      </c>
      <c r="I121" s="14">
        <v>13891512999</v>
      </c>
      <c r="J121" s="14">
        <v>20</v>
      </c>
      <c r="K121" s="14">
        <v>20</v>
      </c>
      <c r="L121" s="14"/>
      <c r="M121" s="14">
        <v>20</v>
      </c>
      <c r="N121" s="14"/>
      <c r="O121" s="14"/>
      <c r="P121" s="14"/>
      <c r="Q121" s="14"/>
      <c r="R121" s="14"/>
      <c r="S121" s="14"/>
      <c r="T121" s="14"/>
      <c r="U121" s="14"/>
      <c r="V121" s="14"/>
      <c r="W121" s="14"/>
      <c r="X121" s="14" t="s">
        <v>119</v>
      </c>
      <c r="Y121" s="14" t="s">
        <v>101</v>
      </c>
      <c r="Z121" s="14" t="s">
        <v>120</v>
      </c>
      <c r="AA121" s="14" t="s">
        <v>120</v>
      </c>
      <c r="AB121" s="14" t="s">
        <v>120</v>
      </c>
      <c r="AC121" s="14" t="s">
        <v>101</v>
      </c>
      <c r="AD121" s="14">
        <v>20</v>
      </c>
      <c r="AE121" s="14">
        <v>73</v>
      </c>
      <c r="AF121" s="14">
        <v>684</v>
      </c>
      <c r="AG121" s="14" t="s">
        <v>528</v>
      </c>
      <c r="AH121" s="14" t="s">
        <v>529</v>
      </c>
      <c r="AI121" s="23"/>
    </row>
    <row r="122" ht="65" customHeight="1" spans="1:35">
      <c r="A122" s="15">
        <v>2</v>
      </c>
      <c r="B122" s="11" t="s">
        <v>530</v>
      </c>
      <c r="C122" s="14" t="s">
        <v>531</v>
      </c>
      <c r="D122" s="14" t="s">
        <v>127</v>
      </c>
      <c r="E122" s="14" t="s">
        <v>532</v>
      </c>
      <c r="F122" s="14" t="s">
        <v>129</v>
      </c>
      <c r="G122" s="14" t="s">
        <v>377</v>
      </c>
      <c r="H122" s="14" t="s">
        <v>378</v>
      </c>
      <c r="I122" s="14">
        <v>13891512999</v>
      </c>
      <c r="J122" s="14">
        <v>80</v>
      </c>
      <c r="K122" s="14">
        <v>80</v>
      </c>
      <c r="L122" s="14">
        <v>80</v>
      </c>
      <c r="M122" s="14"/>
      <c r="N122" s="14"/>
      <c r="O122" s="14"/>
      <c r="P122" s="14"/>
      <c r="Q122" s="14"/>
      <c r="R122" s="14"/>
      <c r="S122" s="14"/>
      <c r="T122" s="14"/>
      <c r="U122" s="14"/>
      <c r="V122" s="14"/>
      <c r="W122" s="14"/>
      <c r="X122" s="14" t="s">
        <v>119</v>
      </c>
      <c r="Y122" s="14" t="s">
        <v>101</v>
      </c>
      <c r="Z122" s="14" t="s">
        <v>120</v>
      </c>
      <c r="AA122" s="14" t="s">
        <v>120</v>
      </c>
      <c r="AB122" s="14" t="s">
        <v>120</v>
      </c>
      <c r="AC122" s="14" t="s">
        <v>101</v>
      </c>
      <c r="AD122" s="14">
        <v>346</v>
      </c>
      <c r="AE122" s="14">
        <v>535</v>
      </c>
      <c r="AF122" s="14">
        <v>2876</v>
      </c>
      <c r="AG122" s="14" t="s">
        <v>533</v>
      </c>
      <c r="AH122" s="14" t="s">
        <v>534</v>
      </c>
      <c r="AI122" s="23"/>
    </row>
    <row r="123" ht="65" customHeight="1" spans="1:35">
      <c r="A123" s="15">
        <v>3</v>
      </c>
      <c r="B123" s="11" t="s">
        <v>535</v>
      </c>
      <c r="C123" s="14" t="s">
        <v>536</v>
      </c>
      <c r="D123" s="14" t="s">
        <v>140</v>
      </c>
      <c r="E123" s="14" t="s">
        <v>537</v>
      </c>
      <c r="F123" s="14" t="s">
        <v>129</v>
      </c>
      <c r="G123" s="14" t="s">
        <v>485</v>
      </c>
      <c r="H123" s="14" t="s">
        <v>486</v>
      </c>
      <c r="I123" s="14">
        <v>13909156700</v>
      </c>
      <c r="J123" s="14">
        <v>20</v>
      </c>
      <c r="K123" s="14">
        <v>20</v>
      </c>
      <c r="L123" s="14">
        <v>20</v>
      </c>
      <c r="M123" s="14"/>
      <c r="N123" s="14"/>
      <c r="O123" s="14"/>
      <c r="P123" s="14"/>
      <c r="Q123" s="14"/>
      <c r="R123" s="14"/>
      <c r="S123" s="14"/>
      <c r="T123" s="14"/>
      <c r="U123" s="14"/>
      <c r="V123" s="14"/>
      <c r="W123" s="14"/>
      <c r="X123" s="14" t="s">
        <v>119</v>
      </c>
      <c r="Y123" s="14" t="s">
        <v>101</v>
      </c>
      <c r="Z123" s="14" t="s">
        <v>120</v>
      </c>
      <c r="AA123" s="14" t="s">
        <v>120</v>
      </c>
      <c r="AB123" s="14" t="s">
        <v>120</v>
      </c>
      <c r="AC123" s="14" t="s">
        <v>101</v>
      </c>
      <c r="AD123" s="14">
        <v>8</v>
      </c>
      <c r="AE123" s="14">
        <v>15</v>
      </c>
      <c r="AF123" s="14">
        <v>500</v>
      </c>
      <c r="AG123" s="14" t="s">
        <v>538</v>
      </c>
      <c r="AH123" s="14" t="s">
        <v>539</v>
      </c>
      <c r="AI123" s="23"/>
    </row>
    <row r="124" ht="65" customHeight="1" spans="1:35">
      <c r="A124" s="15">
        <v>4</v>
      </c>
      <c r="B124" s="11" t="s">
        <v>540</v>
      </c>
      <c r="C124" s="14" t="s">
        <v>541</v>
      </c>
      <c r="D124" s="14" t="s">
        <v>127</v>
      </c>
      <c r="E124" s="14" t="s">
        <v>542</v>
      </c>
      <c r="F124" s="14" t="s">
        <v>129</v>
      </c>
      <c r="G124" s="14" t="s">
        <v>377</v>
      </c>
      <c r="H124" s="14" t="s">
        <v>378</v>
      </c>
      <c r="I124" s="14">
        <v>13891512999</v>
      </c>
      <c r="J124" s="14">
        <v>15</v>
      </c>
      <c r="K124" s="14">
        <v>15</v>
      </c>
      <c r="L124" s="14"/>
      <c r="M124" s="14">
        <v>15</v>
      </c>
      <c r="N124" s="14"/>
      <c r="O124" s="14"/>
      <c r="P124" s="14"/>
      <c r="Q124" s="14"/>
      <c r="R124" s="14"/>
      <c r="S124" s="14"/>
      <c r="T124" s="14"/>
      <c r="U124" s="14"/>
      <c r="V124" s="14"/>
      <c r="W124" s="14"/>
      <c r="X124" s="14" t="s">
        <v>119</v>
      </c>
      <c r="Y124" s="14" t="s">
        <v>101</v>
      </c>
      <c r="Z124" s="14" t="s">
        <v>120</v>
      </c>
      <c r="AA124" s="14" t="s">
        <v>120</v>
      </c>
      <c r="AB124" s="14" t="s">
        <v>120</v>
      </c>
      <c r="AC124" s="14" t="s">
        <v>101</v>
      </c>
      <c r="AD124" s="14">
        <v>140</v>
      </c>
      <c r="AE124" s="14">
        <v>480</v>
      </c>
      <c r="AF124" s="14">
        <v>680</v>
      </c>
      <c r="AG124" s="14" t="s">
        <v>528</v>
      </c>
      <c r="AH124" s="14" t="s">
        <v>543</v>
      </c>
      <c r="AI124" s="23"/>
    </row>
    <row r="125" ht="35.1" customHeight="1" spans="1:35">
      <c r="A125" s="13" t="s">
        <v>30</v>
      </c>
      <c r="B125" s="25">
        <f>A126</f>
        <v>1</v>
      </c>
      <c r="C125" s="12"/>
      <c r="D125" s="12"/>
      <c r="E125" s="12"/>
      <c r="F125" s="12"/>
      <c r="G125" s="12"/>
      <c r="H125" s="12"/>
      <c r="I125" s="12"/>
      <c r="J125" s="12">
        <f>SUM(J126:J126)</f>
        <v>100</v>
      </c>
      <c r="K125" s="12">
        <f t="shared" ref="K125:W125" si="14">SUM(K126:K126)</f>
        <v>100</v>
      </c>
      <c r="L125" s="12">
        <f t="shared" si="14"/>
        <v>0</v>
      </c>
      <c r="M125" s="12">
        <f t="shared" si="14"/>
        <v>100</v>
      </c>
      <c r="N125" s="12">
        <f t="shared" si="14"/>
        <v>0</v>
      </c>
      <c r="O125" s="12">
        <f t="shared" si="14"/>
        <v>0</v>
      </c>
      <c r="P125" s="12">
        <f t="shared" si="14"/>
        <v>0</v>
      </c>
      <c r="Q125" s="12">
        <f t="shared" si="14"/>
        <v>0</v>
      </c>
      <c r="R125" s="12">
        <f t="shared" si="14"/>
        <v>0</v>
      </c>
      <c r="S125" s="12">
        <f t="shared" si="14"/>
        <v>0</v>
      </c>
      <c r="T125" s="12">
        <f t="shared" si="14"/>
        <v>0</v>
      </c>
      <c r="U125" s="12">
        <f t="shared" si="14"/>
        <v>0</v>
      </c>
      <c r="V125" s="12">
        <f t="shared" si="14"/>
        <v>0</v>
      </c>
      <c r="W125" s="12">
        <f t="shared" si="14"/>
        <v>0</v>
      </c>
      <c r="X125" s="12"/>
      <c r="Y125" s="12"/>
      <c r="Z125" s="12"/>
      <c r="AA125" s="12"/>
      <c r="AB125" s="12"/>
      <c r="AC125" s="12"/>
      <c r="AD125" s="12">
        <f>SUM(AD126:AD126)</f>
        <v>210</v>
      </c>
      <c r="AE125" s="12">
        <f>SUM(AE126:AE126)</f>
        <v>210</v>
      </c>
      <c r="AF125" s="12">
        <f>SUM(AF126:AF126)</f>
        <v>210</v>
      </c>
      <c r="AG125" s="12"/>
      <c r="AH125" s="14"/>
      <c r="AI125" s="23"/>
    </row>
    <row r="126" ht="65" customHeight="1" spans="1:35">
      <c r="A126" s="15">
        <v>1</v>
      </c>
      <c r="B126" s="11" t="s">
        <v>544</v>
      </c>
      <c r="C126" s="14" t="s">
        <v>545</v>
      </c>
      <c r="D126" s="14" t="s">
        <v>140</v>
      </c>
      <c r="E126" s="14" t="s">
        <v>546</v>
      </c>
      <c r="F126" s="14" t="s">
        <v>129</v>
      </c>
      <c r="G126" s="14" t="s">
        <v>547</v>
      </c>
      <c r="H126" s="14" t="s">
        <v>516</v>
      </c>
      <c r="I126" s="14">
        <v>15909159767</v>
      </c>
      <c r="J126" s="14">
        <v>100</v>
      </c>
      <c r="K126" s="14">
        <v>100</v>
      </c>
      <c r="L126" s="14"/>
      <c r="M126" s="14">
        <v>100</v>
      </c>
      <c r="N126" s="14"/>
      <c r="O126" s="14"/>
      <c r="P126" s="14"/>
      <c r="Q126" s="14"/>
      <c r="R126" s="14"/>
      <c r="S126" s="14"/>
      <c r="T126" s="14"/>
      <c r="U126" s="14"/>
      <c r="V126" s="14"/>
      <c r="W126" s="14"/>
      <c r="X126" s="14" t="s">
        <v>119</v>
      </c>
      <c r="Y126" s="14" t="s">
        <v>101</v>
      </c>
      <c r="Z126" s="14" t="s">
        <v>120</v>
      </c>
      <c r="AA126" s="14" t="s">
        <v>120</v>
      </c>
      <c r="AB126" s="14" t="s">
        <v>120</v>
      </c>
      <c r="AC126" s="14" t="s">
        <v>120</v>
      </c>
      <c r="AD126" s="14">
        <v>210</v>
      </c>
      <c r="AE126" s="14">
        <v>210</v>
      </c>
      <c r="AF126" s="14">
        <v>210</v>
      </c>
      <c r="AG126" s="14" t="s">
        <v>548</v>
      </c>
      <c r="AH126" s="14" t="s">
        <v>549</v>
      </c>
      <c r="AI126" s="23"/>
    </row>
    <row r="127" ht="35.1" customHeight="1" spans="1:35">
      <c r="A127" s="13" t="s">
        <v>32</v>
      </c>
      <c r="B127" s="14">
        <f>B128+B130</f>
        <v>2</v>
      </c>
      <c r="C127" s="14"/>
      <c r="D127" s="14"/>
      <c r="E127" s="14"/>
      <c r="F127" s="14"/>
      <c r="G127" s="14"/>
      <c r="H127" s="14"/>
      <c r="I127" s="14"/>
      <c r="J127" s="12">
        <f>J128+J130</f>
        <v>390</v>
      </c>
      <c r="K127" s="12">
        <f t="shared" ref="K127:W127" si="15">K128+K130</f>
        <v>210</v>
      </c>
      <c r="L127" s="12">
        <f t="shared" si="15"/>
        <v>210</v>
      </c>
      <c r="M127" s="12">
        <f t="shared" si="15"/>
        <v>0</v>
      </c>
      <c r="N127" s="12">
        <f t="shared" si="15"/>
        <v>0</v>
      </c>
      <c r="O127" s="12">
        <f t="shared" si="15"/>
        <v>0</v>
      </c>
      <c r="P127" s="12">
        <f t="shared" si="15"/>
        <v>180</v>
      </c>
      <c r="Q127" s="12">
        <f t="shared" si="15"/>
        <v>0</v>
      </c>
      <c r="R127" s="12">
        <f t="shared" si="15"/>
        <v>0</v>
      </c>
      <c r="S127" s="12">
        <f t="shared" si="15"/>
        <v>0</v>
      </c>
      <c r="T127" s="12">
        <f t="shared" si="15"/>
        <v>0</v>
      </c>
      <c r="U127" s="12">
        <f t="shared" si="15"/>
        <v>0</v>
      </c>
      <c r="V127" s="12">
        <f t="shared" si="15"/>
        <v>0</v>
      </c>
      <c r="W127" s="12">
        <f t="shared" si="15"/>
        <v>0</v>
      </c>
      <c r="X127" s="14"/>
      <c r="Y127" s="14"/>
      <c r="Z127" s="14"/>
      <c r="AA127" s="14"/>
      <c r="AB127" s="14"/>
      <c r="AC127" s="14"/>
      <c r="AD127" s="14">
        <f t="shared" ref="AD127:AF127" si="16">AD128+AD130+AD131</f>
        <v>8432</v>
      </c>
      <c r="AE127" s="14">
        <f t="shared" si="16"/>
        <v>9082</v>
      </c>
      <c r="AF127" s="14">
        <f t="shared" si="16"/>
        <v>9082</v>
      </c>
      <c r="AG127" s="14"/>
      <c r="AH127" s="14"/>
      <c r="AI127" s="23"/>
    </row>
    <row r="128" ht="35.1" customHeight="1" spans="1:35">
      <c r="A128" s="11" t="s">
        <v>33</v>
      </c>
      <c r="B128" s="15">
        <v>1</v>
      </c>
      <c r="C128" s="14"/>
      <c r="D128" s="14"/>
      <c r="E128" s="14"/>
      <c r="F128" s="14"/>
      <c r="G128" s="14"/>
      <c r="H128" s="14"/>
      <c r="I128" s="14"/>
      <c r="J128" s="14">
        <f>J129</f>
        <v>210</v>
      </c>
      <c r="K128" s="14">
        <f t="shared" ref="K128:W128" si="17">K129</f>
        <v>210</v>
      </c>
      <c r="L128" s="14">
        <f t="shared" si="17"/>
        <v>210</v>
      </c>
      <c r="M128" s="14">
        <f t="shared" si="17"/>
        <v>0</v>
      </c>
      <c r="N128" s="14">
        <f t="shared" si="17"/>
        <v>0</v>
      </c>
      <c r="O128" s="14">
        <f t="shared" si="17"/>
        <v>0</v>
      </c>
      <c r="P128" s="14">
        <f t="shared" si="17"/>
        <v>0</v>
      </c>
      <c r="Q128" s="14">
        <f t="shared" si="17"/>
        <v>0</v>
      </c>
      <c r="R128" s="14">
        <f t="shared" si="17"/>
        <v>0</v>
      </c>
      <c r="S128" s="14">
        <f t="shared" si="17"/>
        <v>0</v>
      </c>
      <c r="T128" s="14">
        <f t="shared" si="17"/>
        <v>0</v>
      </c>
      <c r="U128" s="14">
        <f t="shared" si="17"/>
        <v>0</v>
      </c>
      <c r="V128" s="14">
        <f t="shared" si="17"/>
        <v>0</v>
      </c>
      <c r="W128" s="14">
        <f t="shared" si="17"/>
        <v>0</v>
      </c>
      <c r="X128" s="14"/>
      <c r="Y128" s="14"/>
      <c r="Z128" s="14"/>
      <c r="AA128" s="14"/>
      <c r="AB128" s="14"/>
      <c r="AC128" s="14"/>
      <c r="AD128" s="14">
        <f t="shared" ref="AD128:AF128" si="18">AD129</f>
        <v>590</v>
      </c>
      <c r="AE128" s="14">
        <f t="shared" si="18"/>
        <v>700</v>
      </c>
      <c r="AF128" s="14">
        <f t="shared" si="18"/>
        <v>700</v>
      </c>
      <c r="AG128" s="14"/>
      <c r="AH128" s="14"/>
      <c r="AI128" s="23"/>
    </row>
    <row r="129" ht="65" customHeight="1" spans="1:35">
      <c r="A129" s="15">
        <v>1</v>
      </c>
      <c r="B129" s="11" t="s">
        <v>550</v>
      </c>
      <c r="C129" s="14" t="s">
        <v>551</v>
      </c>
      <c r="D129" s="14" t="s">
        <v>127</v>
      </c>
      <c r="E129" s="14" t="s">
        <v>552</v>
      </c>
      <c r="F129" s="14" t="s">
        <v>129</v>
      </c>
      <c r="G129" s="14" t="s">
        <v>547</v>
      </c>
      <c r="H129" s="14" t="s">
        <v>516</v>
      </c>
      <c r="I129" s="14">
        <v>15909159767</v>
      </c>
      <c r="J129" s="14">
        <v>210</v>
      </c>
      <c r="K129" s="14">
        <v>210</v>
      </c>
      <c r="L129" s="14">
        <v>210</v>
      </c>
      <c r="M129" s="14"/>
      <c r="N129" s="14"/>
      <c r="O129" s="14"/>
      <c r="P129" s="14"/>
      <c r="Q129" s="14"/>
      <c r="R129" s="14"/>
      <c r="S129" s="14"/>
      <c r="T129" s="14"/>
      <c r="U129" s="14"/>
      <c r="V129" s="14"/>
      <c r="W129" s="14"/>
      <c r="X129" s="14" t="s">
        <v>119</v>
      </c>
      <c r="Y129" s="14" t="s">
        <v>101</v>
      </c>
      <c r="Z129" s="14" t="s">
        <v>120</v>
      </c>
      <c r="AA129" s="14" t="s">
        <v>120</v>
      </c>
      <c r="AB129" s="14" t="s">
        <v>120</v>
      </c>
      <c r="AC129" s="14" t="s">
        <v>120</v>
      </c>
      <c r="AD129" s="14">
        <v>590</v>
      </c>
      <c r="AE129" s="14">
        <v>700</v>
      </c>
      <c r="AF129" s="14">
        <v>700</v>
      </c>
      <c r="AG129" s="14" t="s">
        <v>553</v>
      </c>
      <c r="AH129" s="14" t="s">
        <v>554</v>
      </c>
      <c r="AI129" s="23"/>
    </row>
    <row r="130" ht="35.1" customHeight="1" spans="1:35">
      <c r="A130" s="11" t="s">
        <v>34</v>
      </c>
      <c r="B130" s="15">
        <v>1</v>
      </c>
      <c r="C130" s="14"/>
      <c r="D130" s="14"/>
      <c r="E130" s="14"/>
      <c r="F130" s="14"/>
      <c r="G130" s="14"/>
      <c r="H130" s="14"/>
      <c r="I130" s="14"/>
      <c r="J130" s="14">
        <f>J131</f>
        <v>180</v>
      </c>
      <c r="K130" s="14"/>
      <c r="L130" s="14"/>
      <c r="M130" s="14"/>
      <c r="N130" s="14"/>
      <c r="O130" s="14"/>
      <c r="P130" s="14">
        <f>P131</f>
        <v>180</v>
      </c>
      <c r="Q130" s="14"/>
      <c r="R130" s="14"/>
      <c r="S130" s="14"/>
      <c r="T130" s="14"/>
      <c r="U130" s="14"/>
      <c r="V130" s="14"/>
      <c r="W130" s="14"/>
      <c r="X130" s="14"/>
      <c r="Y130" s="14"/>
      <c r="Z130" s="14"/>
      <c r="AA130" s="14"/>
      <c r="AB130" s="14"/>
      <c r="AC130" s="14"/>
      <c r="AD130" s="14">
        <f t="shared" ref="AD130:AF130" si="19">AD131</f>
        <v>3921</v>
      </c>
      <c r="AE130" s="14">
        <f t="shared" si="19"/>
        <v>4191</v>
      </c>
      <c r="AF130" s="14">
        <f t="shared" si="19"/>
        <v>4191</v>
      </c>
      <c r="AG130" s="14"/>
      <c r="AH130" s="14"/>
      <c r="AI130" s="23"/>
    </row>
    <row r="131" ht="65" customHeight="1" spans="1:35">
      <c r="A131" s="14" t="s">
        <v>35</v>
      </c>
      <c r="B131" s="14" t="s">
        <v>555</v>
      </c>
      <c r="C131" s="14" t="s">
        <v>556</v>
      </c>
      <c r="D131" s="14" t="s">
        <v>127</v>
      </c>
      <c r="E131" s="14" t="s">
        <v>128</v>
      </c>
      <c r="F131" s="14" t="s">
        <v>129</v>
      </c>
      <c r="G131" s="14" t="s">
        <v>557</v>
      </c>
      <c r="H131" s="14" t="s">
        <v>558</v>
      </c>
      <c r="I131" s="14">
        <v>13909152619</v>
      </c>
      <c r="J131" s="14">
        <v>180</v>
      </c>
      <c r="K131" s="14"/>
      <c r="L131" s="14"/>
      <c r="M131" s="14"/>
      <c r="N131" s="14"/>
      <c r="O131" s="14"/>
      <c r="P131" s="14">
        <v>180</v>
      </c>
      <c r="Q131" s="14"/>
      <c r="R131" s="14"/>
      <c r="S131" s="14"/>
      <c r="T131" s="14"/>
      <c r="U131" s="14"/>
      <c r="V131" s="14"/>
      <c r="W131" s="14"/>
      <c r="X131" s="14" t="s">
        <v>119</v>
      </c>
      <c r="Y131" s="14" t="s">
        <v>101</v>
      </c>
      <c r="Z131" s="14" t="s">
        <v>120</v>
      </c>
      <c r="AA131" s="14" t="s">
        <v>120</v>
      </c>
      <c r="AB131" s="14" t="s">
        <v>120</v>
      </c>
      <c r="AC131" s="14" t="s">
        <v>120</v>
      </c>
      <c r="AD131" s="14">
        <v>3921</v>
      </c>
      <c r="AE131" s="14">
        <v>4191</v>
      </c>
      <c r="AF131" s="14">
        <v>4191</v>
      </c>
      <c r="AG131" s="14" t="s">
        <v>553</v>
      </c>
      <c r="AH131" s="14" t="s">
        <v>559</v>
      </c>
      <c r="AI131" s="23"/>
    </row>
    <row r="132" ht="35.1" customHeight="1" spans="1:35">
      <c r="A132" s="13" t="s">
        <v>36</v>
      </c>
      <c r="B132" s="12">
        <f>B133</f>
        <v>1</v>
      </c>
      <c r="C132" s="12"/>
      <c r="D132" s="12"/>
      <c r="E132" s="12"/>
      <c r="F132" s="12"/>
      <c r="G132" s="12"/>
      <c r="H132" s="12"/>
      <c r="I132" s="12"/>
      <c r="J132" s="12">
        <f>J134</f>
        <v>170</v>
      </c>
      <c r="K132" s="12"/>
      <c r="L132" s="12"/>
      <c r="M132" s="12"/>
      <c r="N132" s="12"/>
      <c r="O132" s="12"/>
      <c r="P132" s="12">
        <f>P134</f>
        <v>170</v>
      </c>
      <c r="Q132" s="12"/>
      <c r="R132" s="12"/>
      <c r="S132" s="12"/>
      <c r="T132" s="12"/>
      <c r="U132" s="12"/>
      <c r="V132" s="12"/>
      <c r="W132" s="12"/>
      <c r="X132" s="12"/>
      <c r="Y132" s="12"/>
      <c r="Z132" s="12"/>
      <c r="AA132" s="12"/>
      <c r="AB132" s="12"/>
      <c r="AC132" s="12"/>
      <c r="AD132" s="12">
        <f>AD133</f>
        <v>8480</v>
      </c>
      <c r="AE132" s="12">
        <f>AE133</f>
        <v>26884</v>
      </c>
      <c r="AF132" s="12">
        <f>AF133</f>
        <v>26884</v>
      </c>
      <c r="AG132" s="14"/>
      <c r="AH132" s="14"/>
      <c r="AI132" s="23"/>
    </row>
    <row r="133" ht="35.1" customHeight="1" spans="1:35">
      <c r="A133" s="11" t="s">
        <v>37</v>
      </c>
      <c r="B133" s="15">
        <v>1</v>
      </c>
      <c r="C133" s="14"/>
      <c r="D133" s="14"/>
      <c r="E133" s="14"/>
      <c r="F133" s="14"/>
      <c r="G133" s="14"/>
      <c r="H133" s="14"/>
      <c r="I133" s="14"/>
      <c r="J133" s="14">
        <f>J134</f>
        <v>170</v>
      </c>
      <c r="K133" s="14"/>
      <c r="L133" s="14"/>
      <c r="M133" s="14"/>
      <c r="N133" s="14"/>
      <c r="O133" s="14"/>
      <c r="P133" s="14">
        <f>P134</f>
        <v>170</v>
      </c>
      <c r="Q133" s="14"/>
      <c r="R133" s="14"/>
      <c r="S133" s="14"/>
      <c r="T133" s="14"/>
      <c r="U133" s="14"/>
      <c r="V133" s="14"/>
      <c r="W133" s="14"/>
      <c r="X133" s="14"/>
      <c r="Y133" s="14"/>
      <c r="Z133" s="14"/>
      <c r="AA133" s="14"/>
      <c r="AB133" s="14"/>
      <c r="AC133" s="14"/>
      <c r="AD133" s="14">
        <v>8480</v>
      </c>
      <c r="AE133" s="14">
        <v>26884</v>
      </c>
      <c r="AF133" s="14">
        <v>26884</v>
      </c>
      <c r="AG133" s="14"/>
      <c r="AH133" s="14"/>
      <c r="AI133" s="23"/>
    </row>
    <row r="134" ht="65" customHeight="1" spans="1:35">
      <c r="A134" s="15">
        <v>1</v>
      </c>
      <c r="B134" s="15" t="s">
        <v>560</v>
      </c>
      <c r="C134" s="14" t="s">
        <v>561</v>
      </c>
      <c r="D134" s="14" t="s">
        <v>127</v>
      </c>
      <c r="E134" s="14" t="s">
        <v>128</v>
      </c>
      <c r="F134" s="14" t="s">
        <v>129</v>
      </c>
      <c r="G134" s="14" t="s">
        <v>562</v>
      </c>
      <c r="H134" s="14" t="s">
        <v>563</v>
      </c>
      <c r="I134" s="14">
        <v>13709157853</v>
      </c>
      <c r="J134" s="14">
        <v>170</v>
      </c>
      <c r="K134" s="14"/>
      <c r="L134" s="14"/>
      <c r="M134" s="14"/>
      <c r="N134" s="14"/>
      <c r="O134" s="14"/>
      <c r="P134" s="14">
        <v>170</v>
      </c>
      <c r="Q134" s="14"/>
      <c r="R134" s="14"/>
      <c r="S134" s="14"/>
      <c r="T134" s="14"/>
      <c r="U134" s="14"/>
      <c r="V134" s="14"/>
      <c r="W134" s="14"/>
      <c r="X134" s="14" t="s">
        <v>119</v>
      </c>
      <c r="Y134" s="14" t="s">
        <v>101</v>
      </c>
      <c r="Z134" s="14" t="s">
        <v>120</v>
      </c>
      <c r="AA134" s="14" t="s">
        <v>120</v>
      </c>
      <c r="AB134" s="14" t="s">
        <v>120</v>
      </c>
      <c r="AC134" s="14" t="s">
        <v>120</v>
      </c>
      <c r="AD134" s="14">
        <v>8480</v>
      </c>
      <c r="AE134" s="14">
        <v>26884</v>
      </c>
      <c r="AF134" s="14">
        <v>26884</v>
      </c>
      <c r="AG134" s="14" t="s">
        <v>564</v>
      </c>
      <c r="AH134" s="14" t="s">
        <v>565</v>
      </c>
      <c r="AI134" s="23"/>
    </row>
    <row r="135" ht="35.1" customHeight="1" spans="1:35">
      <c r="A135" s="11" t="s">
        <v>38</v>
      </c>
      <c r="B135" s="11"/>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23"/>
    </row>
    <row r="136" ht="35.1" customHeight="1" spans="1:35">
      <c r="A136" s="14" t="s">
        <v>39</v>
      </c>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23"/>
    </row>
    <row r="137" ht="35.1" customHeight="1" spans="1:35">
      <c r="A137" s="14" t="s">
        <v>40</v>
      </c>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23"/>
    </row>
    <row r="138" ht="35.1" customHeight="1" spans="1:35">
      <c r="A138" s="14" t="s">
        <v>41</v>
      </c>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23"/>
    </row>
    <row r="139" ht="35.1" customHeight="1" spans="1:35">
      <c r="A139" s="14" t="s">
        <v>42</v>
      </c>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23"/>
    </row>
    <row r="140" ht="35.1" customHeight="1" spans="1:35">
      <c r="A140" s="13" t="s">
        <v>43</v>
      </c>
      <c r="B140" s="14"/>
      <c r="C140" s="14"/>
      <c r="D140" s="14"/>
      <c r="E140" s="14"/>
      <c r="F140" s="14"/>
      <c r="G140" s="14"/>
      <c r="H140" s="14"/>
      <c r="I140" s="14"/>
      <c r="J140" s="12"/>
      <c r="K140" s="12"/>
      <c r="L140" s="12"/>
      <c r="M140" s="12"/>
      <c r="N140" s="12"/>
      <c r="O140" s="12"/>
      <c r="P140" s="12"/>
      <c r="Q140" s="12"/>
      <c r="R140" s="12"/>
      <c r="S140" s="12"/>
      <c r="T140" s="12"/>
      <c r="U140" s="12"/>
      <c r="V140" s="12"/>
      <c r="W140" s="12"/>
      <c r="X140" s="14"/>
      <c r="Y140" s="14"/>
      <c r="Z140" s="14"/>
      <c r="AA140" s="14"/>
      <c r="AB140" s="14"/>
      <c r="AC140" s="14"/>
      <c r="AD140" s="14"/>
      <c r="AE140" s="14"/>
      <c r="AF140" s="14"/>
      <c r="AG140" s="14"/>
      <c r="AH140" s="14"/>
      <c r="AI140" s="23"/>
    </row>
    <row r="141" ht="35.1" customHeight="1" spans="1:35">
      <c r="A141" s="13" t="s">
        <v>45</v>
      </c>
      <c r="B141" s="12">
        <f>B142+B147+B148+B144</f>
        <v>3</v>
      </c>
      <c r="C141" s="12"/>
      <c r="D141" s="12"/>
      <c r="E141" s="12"/>
      <c r="F141" s="12"/>
      <c r="G141" s="12"/>
      <c r="H141" s="12"/>
      <c r="I141" s="12"/>
      <c r="J141" s="12">
        <f>J142+J147+J148+J144</f>
        <v>345</v>
      </c>
      <c r="K141" s="12">
        <f t="shared" ref="K141:W141" si="20">K142+K147+K148+K144</f>
        <v>345</v>
      </c>
      <c r="L141" s="12">
        <f t="shared" si="20"/>
        <v>345</v>
      </c>
      <c r="M141" s="12">
        <f t="shared" si="20"/>
        <v>0</v>
      </c>
      <c r="N141" s="12">
        <f t="shared" si="20"/>
        <v>0</v>
      </c>
      <c r="O141" s="12">
        <f t="shared" si="20"/>
        <v>0</v>
      </c>
      <c r="P141" s="12">
        <f t="shared" si="20"/>
        <v>0</v>
      </c>
      <c r="Q141" s="12">
        <f t="shared" si="20"/>
        <v>0</v>
      </c>
      <c r="R141" s="12">
        <f t="shared" si="20"/>
        <v>0</v>
      </c>
      <c r="S141" s="12">
        <f t="shared" si="20"/>
        <v>0</v>
      </c>
      <c r="T141" s="12">
        <f t="shared" si="20"/>
        <v>0</v>
      </c>
      <c r="U141" s="12">
        <f t="shared" si="20"/>
        <v>0</v>
      </c>
      <c r="V141" s="12">
        <f t="shared" si="20"/>
        <v>0</v>
      </c>
      <c r="W141" s="12">
        <f t="shared" si="20"/>
        <v>0</v>
      </c>
      <c r="X141" s="12"/>
      <c r="Y141" s="12"/>
      <c r="Z141" s="12"/>
      <c r="AA141" s="12"/>
      <c r="AB141" s="12"/>
      <c r="AC141" s="12"/>
      <c r="AD141" s="12">
        <f t="shared" ref="AD141:AF141" si="21">AD142+AD147+AD148+AD144</f>
        <v>2805</v>
      </c>
      <c r="AE141" s="12">
        <f t="shared" si="21"/>
        <v>9078</v>
      </c>
      <c r="AF141" s="12">
        <f t="shared" si="21"/>
        <v>16578</v>
      </c>
      <c r="AG141" s="14"/>
      <c r="AH141" s="14"/>
      <c r="AI141" s="23"/>
    </row>
    <row r="142" ht="35.1" customHeight="1" spans="1:35">
      <c r="A142" s="14" t="s">
        <v>46</v>
      </c>
      <c r="B142" s="14">
        <v>1</v>
      </c>
      <c r="C142" s="14"/>
      <c r="D142" s="14"/>
      <c r="E142" s="14"/>
      <c r="F142" s="14"/>
      <c r="G142" s="14"/>
      <c r="H142" s="14"/>
      <c r="I142" s="14"/>
      <c r="J142" s="14">
        <f>J143</f>
        <v>270</v>
      </c>
      <c r="K142" s="14">
        <f t="shared" ref="K142:AF142" si="22">K143</f>
        <v>270</v>
      </c>
      <c r="L142" s="14">
        <f t="shared" si="22"/>
        <v>270</v>
      </c>
      <c r="M142" s="14">
        <f t="shared" si="22"/>
        <v>0</v>
      </c>
      <c r="N142" s="14">
        <f t="shared" si="22"/>
        <v>0</v>
      </c>
      <c r="O142" s="14">
        <f t="shared" si="22"/>
        <v>0</v>
      </c>
      <c r="P142" s="14">
        <f t="shared" si="22"/>
        <v>0</v>
      </c>
      <c r="Q142" s="14">
        <f t="shared" si="22"/>
        <v>0</v>
      </c>
      <c r="R142" s="14">
        <f t="shared" si="22"/>
        <v>0</v>
      </c>
      <c r="S142" s="14">
        <f t="shared" si="22"/>
        <v>0</v>
      </c>
      <c r="T142" s="14">
        <f t="shared" si="22"/>
        <v>0</v>
      </c>
      <c r="U142" s="14">
        <f t="shared" si="22"/>
        <v>0</v>
      </c>
      <c r="V142" s="14">
        <f t="shared" si="22"/>
        <v>0</v>
      </c>
      <c r="W142" s="14">
        <f t="shared" si="22"/>
        <v>0</v>
      </c>
      <c r="X142" s="14"/>
      <c r="Y142" s="14"/>
      <c r="Z142" s="14"/>
      <c r="AA142" s="14"/>
      <c r="AB142" s="14"/>
      <c r="AC142" s="14"/>
      <c r="AD142" s="14">
        <f t="shared" si="22"/>
        <v>1621</v>
      </c>
      <c r="AE142" s="14">
        <f t="shared" si="22"/>
        <v>5673</v>
      </c>
      <c r="AF142" s="14">
        <f t="shared" si="22"/>
        <v>5673</v>
      </c>
      <c r="AG142" s="14"/>
      <c r="AH142" s="14"/>
      <c r="AI142" s="23"/>
    </row>
    <row r="143" ht="65" customHeight="1" spans="1:35">
      <c r="A143" s="14">
        <v>1</v>
      </c>
      <c r="B143" s="14" t="s">
        <v>566</v>
      </c>
      <c r="C143" s="14" t="s">
        <v>567</v>
      </c>
      <c r="D143" s="14" t="s">
        <v>127</v>
      </c>
      <c r="E143" s="14" t="s">
        <v>128</v>
      </c>
      <c r="F143" s="14" t="s">
        <v>129</v>
      </c>
      <c r="G143" s="14" t="s">
        <v>377</v>
      </c>
      <c r="H143" s="14" t="s">
        <v>378</v>
      </c>
      <c r="I143" s="14">
        <v>13891512999</v>
      </c>
      <c r="J143" s="14">
        <v>270</v>
      </c>
      <c r="K143" s="14">
        <v>270</v>
      </c>
      <c r="L143" s="14">
        <v>270</v>
      </c>
      <c r="M143" s="14"/>
      <c r="N143" s="14"/>
      <c r="O143" s="14"/>
      <c r="P143" s="14"/>
      <c r="Q143" s="14"/>
      <c r="R143" s="14"/>
      <c r="S143" s="14"/>
      <c r="T143" s="14"/>
      <c r="U143" s="14"/>
      <c r="V143" s="14"/>
      <c r="W143" s="14"/>
      <c r="X143" s="14" t="s">
        <v>119</v>
      </c>
      <c r="Y143" s="14" t="s">
        <v>101</v>
      </c>
      <c r="Z143" s="14" t="s">
        <v>120</v>
      </c>
      <c r="AA143" s="14" t="s">
        <v>120</v>
      </c>
      <c r="AB143" s="14" t="s">
        <v>120</v>
      </c>
      <c r="AC143" s="14" t="s">
        <v>120</v>
      </c>
      <c r="AD143" s="14">
        <v>1621</v>
      </c>
      <c r="AE143" s="14">
        <v>5673</v>
      </c>
      <c r="AF143" s="14">
        <v>5673</v>
      </c>
      <c r="AG143" s="14" t="s">
        <v>568</v>
      </c>
      <c r="AH143" s="14" t="s">
        <v>569</v>
      </c>
      <c r="AI143" s="23"/>
    </row>
    <row r="144" ht="94" customHeight="1" spans="1:35">
      <c r="A144" s="14" t="s">
        <v>47</v>
      </c>
      <c r="B144" s="14">
        <v>1</v>
      </c>
      <c r="C144" s="14"/>
      <c r="D144" s="14"/>
      <c r="E144" s="14"/>
      <c r="F144" s="14"/>
      <c r="G144" s="14"/>
      <c r="H144" s="14"/>
      <c r="I144" s="14"/>
      <c r="J144" s="14">
        <f>J145</f>
        <v>50</v>
      </c>
      <c r="K144" s="14">
        <f t="shared" ref="K144:AF144" si="23">K145</f>
        <v>50</v>
      </c>
      <c r="L144" s="14">
        <f t="shared" si="23"/>
        <v>50</v>
      </c>
      <c r="M144" s="14">
        <f t="shared" si="23"/>
        <v>0</v>
      </c>
      <c r="N144" s="14">
        <f t="shared" si="23"/>
        <v>0</v>
      </c>
      <c r="O144" s="14">
        <f t="shared" si="23"/>
        <v>0</v>
      </c>
      <c r="P144" s="14">
        <f t="shared" si="23"/>
        <v>0</v>
      </c>
      <c r="Q144" s="14">
        <f t="shared" si="23"/>
        <v>0</v>
      </c>
      <c r="R144" s="14">
        <f t="shared" si="23"/>
        <v>0</v>
      </c>
      <c r="S144" s="14">
        <f t="shared" si="23"/>
        <v>0</v>
      </c>
      <c r="T144" s="14">
        <f t="shared" si="23"/>
        <v>0</v>
      </c>
      <c r="U144" s="14">
        <f t="shared" si="23"/>
        <v>0</v>
      </c>
      <c r="V144" s="14">
        <f t="shared" si="23"/>
        <v>0</v>
      </c>
      <c r="W144" s="14">
        <f t="shared" si="23"/>
        <v>0</v>
      </c>
      <c r="X144" s="14"/>
      <c r="Y144" s="14"/>
      <c r="Z144" s="14"/>
      <c r="AA144" s="14"/>
      <c r="AB144" s="14"/>
      <c r="AC144" s="14"/>
      <c r="AD144" s="14">
        <f t="shared" si="23"/>
        <v>750</v>
      </c>
      <c r="AE144" s="14">
        <f t="shared" si="23"/>
        <v>2500</v>
      </c>
      <c r="AF144" s="14">
        <f t="shared" si="23"/>
        <v>10000</v>
      </c>
      <c r="AG144" s="14"/>
      <c r="AH144" s="14"/>
      <c r="AI144" s="23"/>
    </row>
    <row r="145" ht="65" customHeight="1" spans="1:35">
      <c r="A145" s="14">
        <v>1</v>
      </c>
      <c r="B145" s="14" t="s">
        <v>570</v>
      </c>
      <c r="C145" s="14" t="s">
        <v>571</v>
      </c>
      <c r="D145" s="14" t="s">
        <v>127</v>
      </c>
      <c r="E145" s="14" t="s">
        <v>128</v>
      </c>
      <c r="F145" s="14" t="s">
        <v>129</v>
      </c>
      <c r="G145" s="14" t="s">
        <v>377</v>
      </c>
      <c r="H145" s="14" t="s">
        <v>378</v>
      </c>
      <c r="I145" s="15">
        <v>13891512999</v>
      </c>
      <c r="J145" s="14">
        <v>50</v>
      </c>
      <c r="K145" s="14">
        <v>50</v>
      </c>
      <c r="L145" s="14">
        <v>50</v>
      </c>
      <c r="M145" s="14"/>
      <c r="N145" s="14"/>
      <c r="O145" s="14"/>
      <c r="P145" s="14"/>
      <c r="Q145" s="14"/>
      <c r="R145" s="14"/>
      <c r="S145" s="14"/>
      <c r="T145" s="14"/>
      <c r="U145" s="14"/>
      <c r="V145" s="14"/>
      <c r="W145" s="14"/>
      <c r="X145" s="14" t="s">
        <v>119</v>
      </c>
      <c r="Y145" s="14" t="s">
        <v>101</v>
      </c>
      <c r="Z145" s="14" t="s">
        <v>120</v>
      </c>
      <c r="AA145" s="14" t="s">
        <v>120</v>
      </c>
      <c r="AB145" s="14" t="s">
        <v>120</v>
      </c>
      <c r="AC145" s="14" t="s">
        <v>120</v>
      </c>
      <c r="AD145" s="14">
        <v>750</v>
      </c>
      <c r="AE145" s="14">
        <v>2500</v>
      </c>
      <c r="AF145" s="14">
        <v>10000</v>
      </c>
      <c r="AG145" s="14" t="s">
        <v>572</v>
      </c>
      <c r="AH145" s="14" t="s">
        <v>573</v>
      </c>
      <c r="AI145" s="23"/>
    </row>
    <row r="146" ht="35.1" customHeight="1" spans="1:35">
      <c r="A146" s="11" t="s">
        <v>48</v>
      </c>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23"/>
    </row>
    <row r="147" ht="35.1" customHeight="1" spans="1:35">
      <c r="A147" s="11" t="s">
        <v>49</v>
      </c>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23"/>
    </row>
    <row r="148" ht="35.1" customHeight="1" spans="1:35">
      <c r="A148" s="11" t="s">
        <v>22</v>
      </c>
      <c r="B148" s="14">
        <v>1</v>
      </c>
      <c r="C148" s="14"/>
      <c r="D148" s="14"/>
      <c r="E148" s="14"/>
      <c r="F148" s="14"/>
      <c r="G148" s="14"/>
      <c r="H148" s="14"/>
      <c r="I148" s="14"/>
      <c r="J148" s="14">
        <f>J149</f>
        <v>25</v>
      </c>
      <c r="K148" s="14">
        <f t="shared" ref="K148:AF148" si="24">K149</f>
        <v>25</v>
      </c>
      <c r="L148" s="14">
        <f t="shared" si="24"/>
        <v>25</v>
      </c>
      <c r="M148" s="14">
        <f t="shared" si="24"/>
        <v>0</v>
      </c>
      <c r="N148" s="14">
        <f t="shared" si="24"/>
        <v>0</v>
      </c>
      <c r="O148" s="14">
        <f t="shared" si="24"/>
        <v>0</v>
      </c>
      <c r="P148" s="14">
        <f t="shared" si="24"/>
        <v>0</v>
      </c>
      <c r="Q148" s="14">
        <f t="shared" si="24"/>
        <v>0</v>
      </c>
      <c r="R148" s="14">
        <f t="shared" si="24"/>
        <v>0</v>
      </c>
      <c r="S148" s="14">
        <f t="shared" si="24"/>
        <v>0</v>
      </c>
      <c r="T148" s="14">
        <f t="shared" si="24"/>
        <v>0</v>
      </c>
      <c r="U148" s="14">
        <f t="shared" si="24"/>
        <v>0</v>
      </c>
      <c r="V148" s="14">
        <f t="shared" si="24"/>
        <v>0</v>
      </c>
      <c r="W148" s="14">
        <f t="shared" si="24"/>
        <v>0</v>
      </c>
      <c r="X148" s="14"/>
      <c r="Y148" s="14"/>
      <c r="Z148" s="14"/>
      <c r="AA148" s="14"/>
      <c r="AB148" s="14"/>
      <c r="AC148" s="14"/>
      <c r="AD148" s="14">
        <f t="shared" si="24"/>
        <v>434</v>
      </c>
      <c r="AE148" s="14">
        <f t="shared" si="24"/>
        <v>905</v>
      </c>
      <c r="AF148" s="14">
        <f t="shared" si="24"/>
        <v>905</v>
      </c>
      <c r="AG148" s="14"/>
      <c r="AH148" s="14"/>
      <c r="AI148" s="23"/>
    </row>
    <row r="149" s="3" customFormat="1" ht="65" customHeight="1" spans="1:35">
      <c r="A149" s="15">
        <v>1</v>
      </c>
      <c r="B149" s="14" t="s">
        <v>574</v>
      </c>
      <c r="C149" s="14" t="s">
        <v>575</v>
      </c>
      <c r="D149" s="14" t="s">
        <v>127</v>
      </c>
      <c r="E149" s="14" t="s">
        <v>576</v>
      </c>
      <c r="F149" s="14" t="s">
        <v>129</v>
      </c>
      <c r="G149" s="14" t="s">
        <v>377</v>
      </c>
      <c r="H149" s="14" t="s">
        <v>378</v>
      </c>
      <c r="I149" s="14">
        <v>13891512999</v>
      </c>
      <c r="J149" s="14">
        <v>25</v>
      </c>
      <c r="K149" s="14">
        <v>25</v>
      </c>
      <c r="L149" s="14">
        <v>25</v>
      </c>
      <c r="M149" s="14"/>
      <c r="N149" s="14"/>
      <c r="O149" s="14"/>
      <c r="P149" s="14"/>
      <c r="Q149" s="14"/>
      <c r="R149" s="14"/>
      <c r="S149" s="14"/>
      <c r="T149" s="14"/>
      <c r="U149" s="14"/>
      <c r="V149" s="14"/>
      <c r="W149" s="14"/>
      <c r="X149" s="14" t="s">
        <v>119</v>
      </c>
      <c r="Y149" s="14" t="s">
        <v>101</v>
      </c>
      <c r="Z149" s="14" t="s">
        <v>120</v>
      </c>
      <c r="AA149" s="14" t="s">
        <v>120</v>
      </c>
      <c r="AB149" s="14" t="s">
        <v>120</v>
      </c>
      <c r="AC149" s="14" t="s">
        <v>120</v>
      </c>
      <c r="AD149" s="14">
        <v>434</v>
      </c>
      <c r="AE149" s="14">
        <v>905</v>
      </c>
      <c r="AF149" s="14">
        <v>905</v>
      </c>
      <c r="AG149" s="14" t="s">
        <v>568</v>
      </c>
      <c r="AH149" s="14" t="s">
        <v>577</v>
      </c>
      <c r="AI149" s="23"/>
    </row>
    <row r="150" ht="35.1" customHeight="1" spans="1:35">
      <c r="A150" s="13" t="s">
        <v>50</v>
      </c>
      <c r="B150" s="12">
        <f>B151+B153+B160</f>
        <v>7</v>
      </c>
      <c r="C150" s="12"/>
      <c r="D150" s="12"/>
      <c r="E150" s="12"/>
      <c r="F150" s="12"/>
      <c r="G150" s="12"/>
      <c r="H150" s="12"/>
      <c r="I150" s="12"/>
      <c r="J150" s="12">
        <f>J151+J153+J160</f>
        <v>1675</v>
      </c>
      <c r="K150" s="12">
        <f t="shared" ref="K150:W150" si="25">K151+K153+K160</f>
        <v>1675</v>
      </c>
      <c r="L150" s="12">
        <f t="shared" si="25"/>
        <v>1675</v>
      </c>
      <c r="M150" s="12">
        <f t="shared" si="25"/>
        <v>0</v>
      </c>
      <c r="N150" s="12">
        <f t="shared" si="25"/>
        <v>0</v>
      </c>
      <c r="O150" s="12">
        <f t="shared" si="25"/>
        <v>0</v>
      </c>
      <c r="P150" s="12">
        <f t="shared" si="25"/>
        <v>0</v>
      </c>
      <c r="Q150" s="12">
        <f t="shared" si="25"/>
        <v>0</v>
      </c>
      <c r="R150" s="12">
        <f t="shared" si="25"/>
        <v>0</v>
      </c>
      <c r="S150" s="12">
        <f t="shared" si="25"/>
        <v>0</v>
      </c>
      <c r="T150" s="12">
        <f t="shared" si="25"/>
        <v>0</v>
      </c>
      <c r="U150" s="12">
        <f t="shared" si="25"/>
        <v>0</v>
      </c>
      <c r="V150" s="12">
        <f t="shared" si="25"/>
        <v>0</v>
      </c>
      <c r="W150" s="12">
        <f t="shared" si="25"/>
        <v>0</v>
      </c>
      <c r="X150" s="12"/>
      <c r="Y150" s="12"/>
      <c r="Z150" s="12"/>
      <c r="AA150" s="12"/>
      <c r="AB150" s="12"/>
      <c r="AC150" s="12"/>
      <c r="AD150" s="12">
        <f t="shared" ref="AD150:AF150" si="26">AD151+AD153+AD160</f>
        <v>384</v>
      </c>
      <c r="AE150" s="12">
        <f t="shared" si="26"/>
        <v>1347</v>
      </c>
      <c r="AF150" s="12">
        <f t="shared" si="26"/>
        <v>5722</v>
      </c>
      <c r="AG150" s="14"/>
      <c r="AH150" s="14"/>
      <c r="AI150" s="23"/>
    </row>
    <row r="151" ht="35.1" customHeight="1" spans="1:35">
      <c r="A151" s="11" t="s">
        <v>51</v>
      </c>
      <c r="B151" s="14">
        <v>1</v>
      </c>
      <c r="C151" s="14"/>
      <c r="D151" s="14"/>
      <c r="E151" s="14"/>
      <c r="F151" s="14"/>
      <c r="G151" s="14"/>
      <c r="H151" s="14"/>
      <c r="I151" s="14"/>
      <c r="J151" s="14">
        <v>1400</v>
      </c>
      <c r="K151" s="14">
        <v>1400</v>
      </c>
      <c r="L151" s="14">
        <v>1400</v>
      </c>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23"/>
    </row>
    <row r="152" ht="65" customHeight="1" spans="1:35">
      <c r="A152" s="11" t="s">
        <v>578</v>
      </c>
      <c r="B152" s="14" t="s">
        <v>579</v>
      </c>
      <c r="C152" s="14" t="s">
        <v>580</v>
      </c>
      <c r="D152" s="14" t="s">
        <v>127</v>
      </c>
      <c r="E152" s="14" t="s">
        <v>128</v>
      </c>
      <c r="F152" s="14" t="s">
        <v>129</v>
      </c>
      <c r="G152" s="14" t="s">
        <v>377</v>
      </c>
      <c r="H152" s="14" t="s">
        <v>378</v>
      </c>
      <c r="I152" s="14">
        <v>13891512999</v>
      </c>
      <c r="J152" s="14">
        <v>1400</v>
      </c>
      <c r="K152" s="14">
        <v>1400</v>
      </c>
      <c r="L152" s="14">
        <v>1400</v>
      </c>
      <c r="M152" s="14"/>
      <c r="N152" s="14"/>
      <c r="O152" s="14"/>
      <c r="P152" s="14"/>
      <c r="Q152" s="14"/>
      <c r="R152" s="14"/>
      <c r="S152" s="14"/>
      <c r="T152" s="14"/>
      <c r="U152" s="14"/>
      <c r="V152" s="14"/>
      <c r="W152" s="14"/>
      <c r="X152" s="14" t="s">
        <v>119</v>
      </c>
      <c r="Y152" s="14" t="s">
        <v>101</v>
      </c>
      <c r="Z152" s="14" t="s">
        <v>120</v>
      </c>
      <c r="AA152" s="14" t="s">
        <v>120</v>
      </c>
      <c r="AB152" s="14" t="s">
        <v>120</v>
      </c>
      <c r="AC152" s="14" t="s">
        <v>120</v>
      </c>
      <c r="AD152" s="14">
        <v>350</v>
      </c>
      <c r="AE152" s="14">
        <v>1200</v>
      </c>
      <c r="AF152" s="14">
        <v>2500</v>
      </c>
      <c r="AG152" s="14" t="s">
        <v>581</v>
      </c>
      <c r="AH152" s="14" t="s">
        <v>582</v>
      </c>
      <c r="AI152" s="23"/>
    </row>
    <row r="153" ht="35.1" customHeight="1" spans="1:35">
      <c r="A153" s="11" t="s">
        <v>52</v>
      </c>
      <c r="B153" s="14">
        <v>6</v>
      </c>
      <c r="C153" s="14"/>
      <c r="D153" s="14"/>
      <c r="E153" s="14"/>
      <c r="F153" s="14"/>
      <c r="G153" s="14"/>
      <c r="H153" s="14"/>
      <c r="I153" s="14"/>
      <c r="J153" s="14">
        <f>SUM(J154:J159)</f>
        <v>275</v>
      </c>
      <c r="K153" s="14">
        <f t="shared" ref="K153:W153" si="27">SUM(K154:K159)</f>
        <v>275</v>
      </c>
      <c r="L153" s="14">
        <f t="shared" si="27"/>
        <v>275</v>
      </c>
      <c r="M153" s="14">
        <f t="shared" si="27"/>
        <v>0</v>
      </c>
      <c r="N153" s="14">
        <f t="shared" si="27"/>
        <v>0</v>
      </c>
      <c r="O153" s="14">
        <f t="shared" si="27"/>
        <v>0</v>
      </c>
      <c r="P153" s="14">
        <f t="shared" si="27"/>
        <v>0</v>
      </c>
      <c r="Q153" s="14">
        <f t="shared" si="27"/>
        <v>0</v>
      </c>
      <c r="R153" s="14">
        <f t="shared" si="27"/>
        <v>0</v>
      </c>
      <c r="S153" s="14">
        <f t="shared" si="27"/>
        <v>0</v>
      </c>
      <c r="T153" s="14">
        <f t="shared" si="27"/>
        <v>0</v>
      </c>
      <c r="U153" s="14">
        <f t="shared" si="27"/>
        <v>0</v>
      </c>
      <c r="V153" s="14">
        <f t="shared" si="27"/>
        <v>0</v>
      </c>
      <c r="W153" s="14">
        <f t="shared" si="27"/>
        <v>0</v>
      </c>
      <c r="X153" s="14"/>
      <c r="Y153" s="14"/>
      <c r="Z153" s="14"/>
      <c r="AA153" s="14"/>
      <c r="AB153" s="14"/>
      <c r="AC153" s="14"/>
      <c r="AD153" s="14">
        <f>SUM(AD154:AD159)</f>
        <v>384</v>
      </c>
      <c r="AE153" s="14">
        <f>SUM(AE154:AE159)</f>
        <v>1347</v>
      </c>
      <c r="AF153" s="14">
        <f>SUM(AF154:AF159)</f>
        <v>5722</v>
      </c>
      <c r="AG153" s="14"/>
      <c r="AH153" s="14"/>
      <c r="AI153" s="23"/>
    </row>
    <row r="154" ht="65" customHeight="1" spans="1:35">
      <c r="A154" s="15">
        <v>1</v>
      </c>
      <c r="B154" s="14" t="s">
        <v>583</v>
      </c>
      <c r="C154" s="14" t="s">
        <v>584</v>
      </c>
      <c r="D154" s="14" t="s">
        <v>127</v>
      </c>
      <c r="E154" s="14" t="s">
        <v>585</v>
      </c>
      <c r="F154" s="14" t="s">
        <v>129</v>
      </c>
      <c r="G154" s="14" t="s">
        <v>586</v>
      </c>
      <c r="H154" s="14" t="s">
        <v>587</v>
      </c>
      <c r="I154" s="14">
        <v>13619156397</v>
      </c>
      <c r="J154" s="14">
        <v>25</v>
      </c>
      <c r="K154" s="14">
        <v>25</v>
      </c>
      <c r="L154" s="14">
        <v>25</v>
      </c>
      <c r="M154" s="14"/>
      <c r="N154" s="14"/>
      <c r="O154" s="14"/>
      <c r="P154" s="14"/>
      <c r="Q154" s="14"/>
      <c r="R154" s="14"/>
      <c r="S154" s="14"/>
      <c r="T154" s="14"/>
      <c r="U154" s="14"/>
      <c r="V154" s="14"/>
      <c r="W154" s="14"/>
      <c r="X154" s="14" t="s">
        <v>119</v>
      </c>
      <c r="Y154" s="14" t="s">
        <v>101</v>
      </c>
      <c r="Z154" s="14" t="s">
        <v>101</v>
      </c>
      <c r="AA154" s="14" t="s">
        <v>120</v>
      </c>
      <c r="AB154" s="14" t="s">
        <v>120</v>
      </c>
      <c r="AC154" s="14" t="s">
        <v>120</v>
      </c>
      <c r="AD154" s="14">
        <v>165</v>
      </c>
      <c r="AE154" s="14">
        <v>708</v>
      </c>
      <c r="AF154" s="14">
        <v>1280</v>
      </c>
      <c r="AG154" s="14" t="s">
        <v>588</v>
      </c>
      <c r="AH154" s="14" t="s">
        <v>589</v>
      </c>
      <c r="AI154" s="23"/>
    </row>
    <row r="155" ht="65" customHeight="1" spans="1:35">
      <c r="A155" s="15">
        <v>2</v>
      </c>
      <c r="B155" s="14" t="s">
        <v>590</v>
      </c>
      <c r="C155" s="14" t="s">
        <v>591</v>
      </c>
      <c r="D155" s="14" t="s">
        <v>127</v>
      </c>
      <c r="E155" s="14" t="s">
        <v>238</v>
      </c>
      <c r="F155" s="14" t="s">
        <v>129</v>
      </c>
      <c r="G155" s="14" t="s">
        <v>586</v>
      </c>
      <c r="H155" s="14" t="s">
        <v>587</v>
      </c>
      <c r="I155" s="14">
        <v>13619156397</v>
      </c>
      <c r="J155" s="14">
        <v>25</v>
      </c>
      <c r="K155" s="14">
        <v>25</v>
      </c>
      <c r="L155" s="14">
        <v>25</v>
      </c>
      <c r="M155" s="14"/>
      <c r="N155" s="14"/>
      <c r="O155" s="14"/>
      <c r="P155" s="14"/>
      <c r="Q155" s="14"/>
      <c r="R155" s="14"/>
      <c r="S155" s="14"/>
      <c r="T155" s="14"/>
      <c r="U155" s="14"/>
      <c r="V155" s="14"/>
      <c r="W155" s="14"/>
      <c r="X155" s="14" t="s">
        <v>119</v>
      </c>
      <c r="Y155" s="14" t="s">
        <v>101</v>
      </c>
      <c r="Z155" s="14" t="s">
        <v>120</v>
      </c>
      <c r="AA155" s="14" t="s">
        <v>120</v>
      </c>
      <c r="AB155" s="14" t="s">
        <v>120</v>
      </c>
      <c r="AC155" s="14" t="s">
        <v>120</v>
      </c>
      <c r="AD155" s="14">
        <v>30</v>
      </c>
      <c r="AE155" s="14">
        <v>92</v>
      </c>
      <c r="AF155" s="14">
        <v>559</v>
      </c>
      <c r="AG155" s="14" t="s">
        <v>588</v>
      </c>
      <c r="AH155" s="14" t="s">
        <v>592</v>
      </c>
      <c r="AI155" s="23"/>
    </row>
    <row r="156" ht="65" customHeight="1" spans="1:35">
      <c r="A156" s="15">
        <v>3</v>
      </c>
      <c r="B156" s="14" t="s">
        <v>593</v>
      </c>
      <c r="C156" s="14" t="s">
        <v>594</v>
      </c>
      <c r="D156" s="14" t="s">
        <v>127</v>
      </c>
      <c r="E156" s="14" t="s">
        <v>383</v>
      </c>
      <c r="F156" s="14" t="s">
        <v>129</v>
      </c>
      <c r="G156" s="14" t="s">
        <v>586</v>
      </c>
      <c r="H156" s="14" t="s">
        <v>587</v>
      </c>
      <c r="I156" s="14">
        <v>13619156397</v>
      </c>
      <c r="J156" s="14">
        <v>60</v>
      </c>
      <c r="K156" s="14">
        <v>60</v>
      </c>
      <c r="L156" s="14">
        <v>60</v>
      </c>
      <c r="M156" s="14"/>
      <c r="N156" s="14"/>
      <c r="O156" s="14"/>
      <c r="P156" s="14"/>
      <c r="Q156" s="14"/>
      <c r="R156" s="14"/>
      <c r="S156" s="14"/>
      <c r="T156" s="14"/>
      <c r="U156" s="14"/>
      <c r="V156" s="14"/>
      <c r="W156" s="14"/>
      <c r="X156" s="14" t="s">
        <v>119</v>
      </c>
      <c r="Y156" s="14" t="s">
        <v>101</v>
      </c>
      <c r="Z156" s="14" t="s">
        <v>120</v>
      </c>
      <c r="AA156" s="14" t="s">
        <v>120</v>
      </c>
      <c r="AB156" s="14" t="s">
        <v>120</v>
      </c>
      <c r="AC156" s="14" t="s">
        <v>120</v>
      </c>
      <c r="AD156" s="14">
        <v>110</v>
      </c>
      <c r="AE156" s="14">
        <v>320</v>
      </c>
      <c r="AF156" s="14">
        <v>1584</v>
      </c>
      <c r="AG156" s="14" t="s">
        <v>588</v>
      </c>
      <c r="AH156" s="14" t="s">
        <v>595</v>
      </c>
      <c r="AI156" s="23"/>
    </row>
    <row r="157" ht="65" customHeight="1" spans="1:35">
      <c r="A157" s="15">
        <v>4</v>
      </c>
      <c r="B157" s="14" t="s">
        <v>596</v>
      </c>
      <c r="C157" s="14" t="s">
        <v>597</v>
      </c>
      <c r="D157" s="14" t="s">
        <v>127</v>
      </c>
      <c r="E157" s="14" t="s">
        <v>242</v>
      </c>
      <c r="F157" s="14" t="s">
        <v>129</v>
      </c>
      <c r="G157" s="14" t="s">
        <v>586</v>
      </c>
      <c r="H157" s="14" t="s">
        <v>587</v>
      </c>
      <c r="I157" s="14">
        <v>13619156397</v>
      </c>
      <c r="J157" s="14">
        <v>80</v>
      </c>
      <c r="K157" s="14">
        <v>80</v>
      </c>
      <c r="L157" s="14">
        <v>80</v>
      </c>
      <c r="M157" s="14"/>
      <c r="N157" s="14"/>
      <c r="O157" s="14"/>
      <c r="P157" s="14"/>
      <c r="Q157" s="14"/>
      <c r="R157" s="14"/>
      <c r="S157" s="14"/>
      <c r="T157" s="14"/>
      <c r="U157" s="14"/>
      <c r="V157" s="14"/>
      <c r="W157" s="14"/>
      <c r="X157" s="14" t="s">
        <v>119</v>
      </c>
      <c r="Y157" s="14" t="s">
        <v>101</v>
      </c>
      <c r="Z157" s="14" t="s">
        <v>120</v>
      </c>
      <c r="AA157" s="14" t="s">
        <v>120</v>
      </c>
      <c r="AB157" s="14" t="s">
        <v>120</v>
      </c>
      <c r="AC157" s="14" t="s">
        <v>120</v>
      </c>
      <c r="AD157" s="14">
        <v>46</v>
      </c>
      <c r="AE157" s="14">
        <v>122</v>
      </c>
      <c r="AF157" s="14">
        <v>1819</v>
      </c>
      <c r="AG157" s="14" t="s">
        <v>588</v>
      </c>
      <c r="AH157" s="14" t="s">
        <v>598</v>
      </c>
      <c r="AI157" s="23"/>
    </row>
    <row r="158" ht="65" customHeight="1" spans="1:35">
      <c r="A158" s="15">
        <v>5</v>
      </c>
      <c r="B158" s="14" t="s">
        <v>599</v>
      </c>
      <c r="C158" s="14" t="s">
        <v>600</v>
      </c>
      <c r="D158" s="14" t="s">
        <v>127</v>
      </c>
      <c r="E158" s="14" t="s">
        <v>198</v>
      </c>
      <c r="F158" s="14" t="s">
        <v>129</v>
      </c>
      <c r="G158" s="14" t="s">
        <v>586</v>
      </c>
      <c r="H158" s="14" t="s">
        <v>587</v>
      </c>
      <c r="I158" s="14">
        <v>13619156397</v>
      </c>
      <c r="J158" s="14">
        <v>60</v>
      </c>
      <c r="K158" s="14">
        <v>60</v>
      </c>
      <c r="L158" s="14">
        <v>60</v>
      </c>
      <c r="M158" s="14"/>
      <c r="N158" s="14"/>
      <c r="O158" s="14"/>
      <c r="P158" s="14"/>
      <c r="Q158" s="14"/>
      <c r="R158" s="14"/>
      <c r="S158" s="14"/>
      <c r="T158" s="14"/>
      <c r="U158" s="14"/>
      <c r="V158" s="14"/>
      <c r="W158" s="14"/>
      <c r="X158" s="14" t="s">
        <v>119</v>
      </c>
      <c r="Y158" s="14" t="s">
        <v>101</v>
      </c>
      <c r="Z158" s="14" t="s">
        <v>120</v>
      </c>
      <c r="AA158" s="14" t="s">
        <v>120</v>
      </c>
      <c r="AB158" s="14" t="s">
        <v>120</v>
      </c>
      <c r="AC158" s="14" t="s">
        <v>120</v>
      </c>
      <c r="AD158" s="14">
        <v>27</v>
      </c>
      <c r="AE158" s="14">
        <v>85</v>
      </c>
      <c r="AF158" s="14">
        <v>280</v>
      </c>
      <c r="AG158" s="14" t="s">
        <v>588</v>
      </c>
      <c r="AH158" s="14" t="s">
        <v>601</v>
      </c>
      <c r="AI158" s="23"/>
    </row>
    <row r="159" ht="65" customHeight="1" spans="1:35">
      <c r="A159" s="15">
        <v>6</v>
      </c>
      <c r="B159" s="14" t="s">
        <v>602</v>
      </c>
      <c r="C159" s="14" t="s">
        <v>603</v>
      </c>
      <c r="D159" s="14" t="s">
        <v>127</v>
      </c>
      <c r="E159" s="14" t="s">
        <v>604</v>
      </c>
      <c r="F159" s="14" t="s">
        <v>129</v>
      </c>
      <c r="G159" s="14" t="s">
        <v>586</v>
      </c>
      <c r="H159" s="14" t="s">
        <v>587</v>
      </c>
      <c r="I159" s="14">
        <v>13619156397</v>
      </c>
      <c r="J159" s="14">
        <v>25</v>
      </c>
      <c r="K159" s="14">
        <v>25</v>
      </c>
      <c r="L159" s="14">
        <v>25</v>
      </c>
      <c r="M159" s="14"/>
      <c r="N159" s="14"/>
      <c r="O159" s="14"/>
      <c r="P159" s="14"/>
      <c r="Q159" s="14"/>
      <c r="R159" s="14"/>
      <c r="S159" s="14"/>
      <c r="T159" s="14"/>
      <c r="U159" s="14"/>
      <c r="V159" s="14"/>
      <c r="W159" s="14"/>
      <c r="X159" s="14" t="s">
        <v>119</v>
      </c>
      <c r="Y159" s="14" t="s">
        <v>101</v>
      </c>
      <c r="Z159" s="14" t="s">
        <v>101</v>
      </c>
      <c r="AA159" s="14" t="s">
        <v>120</v>
      </c>
      <c r="AB159" s="14" t="s">
        <v>120</v>
      </c>
      <c r="AC159" s="14" t="s">
        <v>120</v>
      </c>
      <c r="AD159" s="14">
        <v>6</v>
      </c>
      <c r="AE159" s="14">
        <v>20</v>
      </c>
      <c r="AF159" s="14">
        <v>200</v>
      </c>
      <c r="AG159" s="14" t="s">
        <v>588</v>
      </c>
      <c r="AH159" s="14" t="s">
        <v>605</v>
      </c>
      <c r="AI159" s="23"/>
    </row>
    <row r="160" ht="35.1" customHeight="1" spans="1:35">
      <c r="A160" s="11" t="s">
        <v>53</v>
      </c>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23"/>
    </row>
    <row r="161" ht="35.1" customHeight="1" spans="1:35">
      <c r="A161" s="13" t="s">
        <v>54</v>
      </c>
      <c r="B161" s="12">
        <f>B162+B164+B166+B167+B169</f>
        <v>4</v>
      </c>
      <c r="C161" s="12"/>
      <c r="D161" s="12"/>
      <c r="E161" s="12"/>
      <c r="F161" s="12"/>
      <c r="G161" s="12"/>
      <c r="H161" s="12"/>
      <c r="I161" s="12"/>
      <c r="J161" s="12">
        <f>J162+J164+J166+J167+J169</f>
        <v>5230</v>
      </c>
      <c r="K161" s="12">
        <f t="shared" ref="K161:W161" si="28">K162+K164+K166+K167+K169</f>
        <v>0</v>
      </c>
      <c r="L161" s="12">
        <f t="shared" si="28"/>
        <v>0</v>
      </c>
      <c r="M161" s="12">
        <f t="shared" si="28"/>
        <v>0</v>
      </c>
      <c r="N161" s="12">
        <f t="shared" si="28"/>
        <v>0</v>
      </c>
      <c r="O161" s="12">
        <f t="shared" si="28"/>
        <v>0</v>
      </c>
      <c r="P161" s="12">
        <f t="shared" si="28"/>
        <v>5230</v>
      </c>
      <c r="Q161" s="12">
        <f t="shared" si="28"/>
        <v>0</v>
      </c>
      <c r="R161" s="12">
        <f t="shared" si="28"/>
        <v>0</v>
      </c>
      <c r="S161" s="12">
        <f t="shared" si="28"/>
        <v>0</v>
      </c>
      <c r="T161" s="12">
        <f t="shared" si="28"/>
        <v>0</v>
      </c>
      <c r="U161" s="12">
        <f t="shared" si="28"/>
        <v>0</v>
      </c>
      <c r="V161" s="12">
        <f t="shared" si="28"/>
        <v>0</v>
      </c>
      <c r="W161" s="12">
        <f t="shared" si="28"/>
        <v>0</v>
      </c>
      <c r="X161" s="12"/>
      <c r="Y161" s="12"/>
      <c r="Z161" s="12"/>
      <c r="AA161" s="12"/>
      <c r="AB161" s="12"/>
      <c r="AC161" s="12"/>
      <c r="AD161" s="12">
        <f t="shared" ref="AD161:AF161" si="29">AD162+AD164+AD166+AD167+AD169</f>
        <v>3514</v>
      </c>
      <c r="AE161" s="12">
        <f t="shared" si="29"/>
        <v>7989</v>
      </c>
      <c r="AF161" s="12">
        <f t="shared" si="29"/>
        <v>10874</v>
      </c>
      <c r="AG161" s="14"/>
      <c r="AH161" s="14"/>
      <c r="AI161" s="23"/>
    </row>
    <row r="162" ht="35.1" customHeight="1" spans="1:35">
      <c r="A162" s="11" t="s">
        <v>55</v>
      </c>
      <c r="B162" s="14">
        <v>1</v>
      </c>
      <c r="C162" s="14"/>
      <c r="D162" s="14"/>
      <c r="E162" s="14"/>
      <c r="F162" s="14"/>
      <c r="G162" s="14"/>
      <c r="H162" s="14"/>
      <c r="I162" s="14"/>
      <c r="J162" s="14">
        <f>J163</f>
        <v>3600</v>
      </c>
      <c r="K162" s="14"/>
      <c r="L162" s="14"/>
      <c r="M162" s="14"/>
      <c r="N162" s="14"/>
      <c r="O162" s="14"/>
      <c r="P162" s="14">
        <f t="shared" ref="P162:P167" si="30">P163</f>
        <v>3600</v>
      </c>
      <c r="Q162" s="14"/>
      <c r="R162" s="14"/>
      <c r="S162" s="14"/>
      <c r="T162" s="14"/>
      <c r="U162" s="14"/>
      <c r="V162" s="14"/>
      <c r="W162" s="14"/>
      <c r="X162" s="14"/>
      <c r="Y162" s="14"/>
      <c r="Z162" s="14"/>
      <c r="AA162" s="14"/>
      <c r="AB162" s="14"/>
      <c r="AC162" s="14"/>
      <c r="AD162" s="14">
        <f t="shared" ref="AD162:AF162" si="31">AD163</f>
        <v>2134</v>
      </c>
      <c r="AE162" s="14">
        <f t="shared" si="31"/>
        <v>5698</v>
      </c>
      <c r="AF162" s="14">
        <f t="shared" si="31"/>
        <v>6863</v>
      </c>
      <c r="AG162" s="14"/>
      <c r="AH162" s="14"/>
      <c r="AI162" s="23"/>
    </row>
    <row r="163" ht="65" customHeight="1" spans="1:35">
      <c r="A163" s="15">
        <v>1</v>
      </c>
      <c r="B163" s="14" t="s">
        <v>606</v>
      </c>
      <c r="C163" s="14" t="s">
        <v>607</v>
      </c>
      <c r="D163" s="14" t="s">
        <v>127</v>
      </c>
      <c r="E163" s="14" t="s">
        <v>127</v>
      </c>
      <c r="F163" s="14" t="s">
        <v>129</v>
      </c>
      <c r="G163" s="14" t="s">
        <v>586</v>
      </c>
      <c r="H163" s="14" t="s">
        <v>608</v>
      </c>
      <c r="I163" s="14">
        <v>13891539776</v>
      </c>
      <c r="J163" s="14">
        <v>3600</v>
      </c>
      <c r="K163" s="14"/>
      <c r="L163" s="14"/>
      <c r="M163" s="14"/>
      <c r="N163" s="14"/>
      <c r="O163" s="14"/>
      <c r="P163" s="14">
        <v>3600</v>
      </c>
      <c r="Q163" s="14"/>
      <c r="R163" s="14"/>
      <c r="S163" s="14"/>
      <c r="T163" s="14"/>
      <c r="U163" s="14"/>
      <c r="V163" s="14"/>
      <c r="W163" s="14"/>
      <c r="X163" s="14" t="s">
        <v>119</v>
      </c>
      <c r="Y163" s="14" t="s">
        <v>101</v>
      </c>
      <c r="Z163" s="14" t="s">
        <v>120</v>
      </c>
      <c r="AA163" s="14" t="s">
        <v>120</v>
      </c>
      <c r="AB163" s="14" t="s">
        <v>120</v>
      </c>
      <c r="AC163" s="14" t="s">
        <v>120</v>
      </c>
      <c r="AD163" s="14">
        <v>2134</v>
      </c>
      <c r="AE163" s="14">
        <v>5698</v>
      </c>
      <c r="AF163" s="14">
        <v>6863</v>
      </c>
      <c r="AG163" s="14" t="s">
        <v>609</v>
      </c>
      <c r="AH163" s="14" t="s">
        <v>610</v>
      </c>
      <c r="AI163" s="23"/>
    </row>
    <row r="164" ht="35.1" customHeight="1" spans="1:35">
      <c r="A164" s="11" t="s">
        <v>56</v>
      </c>
      <c r="B164" s="14">
        <v>1</v>
      </c>
      <c r="C164" s="14"/>
      <c r="D164" s="14"/>
      <c r="E164" s="14"/>
      <c r="F164" s="14"/>
      <c r="G164" s="14"/>
      <c r="H164" s="14"/>
      <c r="I164" s="14"/>
      <c r="J164" s="14">
        <f>J165</f>
        <v>1200</v>
      </c>
      <c r="K164" s="14"/>
      <c r="L164" s="14"/>
      <c r="M164" s="14"/>
      <c r="N164" s="14"/>
      <c r="O164" s="14"/>
      <c r="P164" s="14">
        <f t="shared" si="30"/>
        <v>1200</v>
      </c>
      <c r="Q164" s="14"/>
      <c r="R164" s="14"/>
      <c r="S164" s="14"/>
      <c r="T164" s="14"/>
      <c r="U164" s="14"/>
      <c r="V164" s="14"/>
      <c r="W164" s="14"/>
      <c r="X164" s="14"/>
      <c r="Y164" s="14"/>
      <c r="Z164" s="14"/>
      <c r="AA164" s="14"/>
      <c r="AB164" s="14"/>
      <c r="AC164" s="14"/>
      <c r="AD164" s="14">
        <f t="shared" ref="AD164:AF164" si="32">AD165</f>
        <v>943</v>
      </c>
      <c r="AE164" s="14">
        <f t="shared" si="32"/>
        <v>973</v>
      </c>
      <c r="AF164" s="14">
        <f t="shared" si="32"/>
        <v>973</v>
      </c>
      <c r="AG164" s="14"/>
      <c r="AH164" s="14"/>
      <c r="AI164" s="23"/>
    </row>
    <row r="165" ht="65" customHeight="1" spans="1:35">
      <c r="A165" s="15">
        <v>1</v>
      </c>
      <c r="B165" s="14" t="s">
        <v>611</v>
      </c>
      <c r="C165" s="14" t="s">
        <v>612</v>
      </c>
      <c r="D165" s="14" t="s">
        <v>127</v>
      </c>
      <c r="E165" s="14" t="s">
        <v>127</v>
      </c>
      <c r="F165" s="14" t="s">
        <v>129</v>
      </c>
      <c r="G165" s="14" t="s">
        <v>586</v>
      </c>
      <c r="H165" s="14" t="s">
        <v>608</v>
      </c>
      <c r="I165" s="14">
        <v>13891539776</v>
      </c>
      <c r="J165" s="14">
        <v>1200</v>
      </c>
      <c r="K165" s="14"/>
      <c r="L165" s="14"/>
      <c r="M165" s="14"/>
      <c r="N165" s="14"/>
      <c r="O165" s="14"/>
      <c r="P165" s="14">
        <v>1200</v>
      </c>
      <c r="Q165" s="14"/>
      <c r="R165" s="14"/>
      <c r="S165" s="14"/>
      <c r="T165" s="14"/>
      <c r="U165" s="14"/>
      <c r="V165" s="14"/>
      <c r="W165" s="14"/>
      <c r="X165" s="14" t="s">
        <v>119</v>
      </c>
      <c r="Y165" s="14" t="s">
        <v>101</v>
      </c>
      <c r="Z165" s="14" t="s">
        <v>120</v>
      </c>
      <c r="AA165" s="14" t="s">
        <v>120</v>
      </c>
      <c r="AB165" s="14" t="s">
        <v>120</v>
      </c>
      <c r="AC165" s="14" t="s">
        <v>120</v>
      </c>
      <c r="AD165" s="14">
        <v>943</v>
      </c>
      <c r="AE165" s="14">
        <v>973</v>
      </c>
      <c r="AF165" s="14">
        <v>973</v>
      </c>
      <c r="AG165" s="14" t="s">
        <v>609</v>
      </c>
      <c r="AH165" s="14" t="s">
        <v>613</v>
      </c>
      <c r="AI165" s="23"/>
    </row>
    <row r="166" ht="35.1" customHeight="1" spans="1:35">
      <c r="A166" s="11" t="s">
        <v>57</v>
      </c>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23"/>
    </row>
    <row r="167" ht="35.1" customHeight="1" spans="1:35">
      <c r="A167" s="11" t="s">
        <v>58</v>
      </c>
      <c r="B167" s="14">
        <v>1</v>
      </c>
      <c r="C167" s="14"/>
      <c r="D167" s="14"/>
      <c r="E167" s="14"/>
      <c r="F167" s="14"/>
      <c r="G167" s="14"/>
      <c r="H167" s="14"/>
      <c r="I167" s="14"/>
      <c r="J167" s="14">
        <f>J168</f>
        <v>70</v>
      </c>
      <c r="K167" s="14"/>
      <c r="L167" s="14"/>
      <c r="M167" s="14"/>
      <c r="N167" s="14"/>
      <c r="O167" s="14"/>
      <c r="P167" s="14">
        <f t="shared" si="30"/>
        <v>70</v>
      </c>
      <c r="Q167" s="14"/>
      <c r="R167" s="14"/>
      <c r="S167" s="14"/>
      <c r="T167" s="14"/>
      <c r="U167" s="14"/>
      <c r="V167" s="14"/>
      <c r="W167" s="14"/>
      <c r="X167" s="14"/>
      <c r="Y167" s="14"/>
      <c r="Z167" s="14"/>
      <c r="AA167" s="14"/>
      <c r="AB167" s="14"/>
      <c r="AC167" s="14"/>
      <c r="AD167" s="14">
        <f t="shared" ref="AD167:AF167" si="33">AD168</f>
        <v>37</v>
      </c>
      <c r="AE167" s="14">
        <f t="shared" si="33"/>
        <v>44</v>
      </c>
      <c r="AF167" s="14">
        <f t="shared" si="33"/>
        <v>65</v>
      </c>
      <c r="AG167" s="14"/>
      <c r="AH167" s="14"/>
      <c r="AI167" s="23"/>
    </row>
    <row r="168" ht="65" customHeight="1" spans="1:35">
      <c r="A168" s="15">
        <v>1</v>
      </c>
      <c r="B168" s="14" t="s">
        <v>614</v>
      </c>
      <c r="C168" s="14" t="s">
        <v>615</v>
      </c>
      <c r="D168" s="14" t="s">
        <v>127</v>
      </c>
      <c r="E168" s="14" t="s">
        <v>127</v>
      </c>
      <c r="F168" s="14" t="s">
        <v>129</v>
      </c>
      <c r="G168" s="14" t="s">
        <v>586</v>
      </c>
      <c r="H168" s="14" t="s">
        <v>608</v>
      </c>
      <c r="I168" s="14">
        <v>13891539776</v>
      </c>
      <c r="J168" s="14">
        <v>70</v>
      </c>
      <c r="K168" s="14"/>
      <c r="L168" s="14"/>
      <c r="M168" s="14"/>
      <c r="N168" s="14"/>
      <c r="O168" s="14"/>
      <c r="P168" s="14">
        <v>70</v>
      </c>
      <c r="Q168" s="14"/>
      <c r="R168" s="14"/>
      <c r="S168" s="14"/>
      <c r="T168" s="14"/>
      <c r="U168" s="14"/>
      <c r="V168" s="14"/>
      <c r="W168" s="14"/>
      <c r="X168" s="14" t="s">
        <v>119</v>
      </c>
      <c r="Y168" s="14" t="s">
        <v>101</v>
      </c>
      <c r="Z168" s="14" t="s">
        <v>120</v>
      </c>
      <c r="AA168" s="14" t="s">
        <v>120</v>
      </c>
      <c r="AB168" s="14" t="s">
        <v>120</v>
      </c>
      <c r="AC168" s="14" t="s">
        <v>120</v>
      </c>
      <c r="AD168" s="14">
        <v>37</v>
      </c>
      <c r="AE168" s="14">
        <v>44</v>
      </c>
      <c r="AF168" s="14">
        <v>65</v>
      </c>
      <c r="AG168" s="14" t="s">
        <v>609</v>
      </c>
      <c r="AH168" s="14" t="s">
        <v>616</v>
      </c>
      <c r="AI168" s="23"/>
    </row>
    <row r="169" ht="35.1" customHeight="1" spans="1:35">
      <c r="A169" s="11" t="s">
        <v>59</v>
      </c>
      <c r="B169" s="14">
        <v>1</v>
      </c>
      <c r="C169" s="14"/>
      <c r="D169" s="14"/>
      <c r="E169" s="14"/>
      <c r="F169" s="14"/>
      <c r="G169" s="14"/>
      <c r="H169" s="14"/>
      <c r="I169" s="14"/>
      <c r="J169" s="14">
        <f>J170</f>
        <v>360</v>
      </c>
      <c r="K169" s="14"/>
      <c r="L169" s="14"/>
      <c r="M169" s="14"/>
      <c r="N169" s="14"/>
      <c r="O169" s="14"/>
      <c r="P169" s="14">
        <f>P170</f>
        <v>360</v>
      </c>
      <c r="Q169" s="14"/>
      <c r="R169" s="14"/>
      <c r="S169" s="14"/>
      <c r="T169" s="14"/>
      <c r="U169" s="14"/>
      <c r="V169" s="14"/>
      <c r="W169" s="14"/>
      <c r="X169" s="14"/>
      <c r="Y169" s="14"/>
      <c r="Z169" s="14"/>
      <c r="AA169" s="14"/>
      <c r="AB169" s="14"/>
      <c r="AC169" s="14"/>
      <c r="AD169" s="14">
        <f t="shared" ref="AD169:AF169" si="34">AD170</f>
        <v>400</v>
      </c>
      <c r="AE169" s="14">
        <f t="shared" si="34"/>
        <v>1274</v>
      </c>
      <c r="AF169" s="14">
        <f t="shared" si="34"/>
        <v>2973</v>
      </c>
      <c r="AG169" s="14"/>
      <c r="AH169" s="14"/>
      <c r="AI169" s="23"/>
    </row>
    <row r="170" ht="65" customHeight="1" spans="1:35">
      <c r="A170" s="15">
        <v>1</v>
      </c>
      <c r="B170" s="14" t="s">
        <v>617</v>
      </c>
      <c r="C170" s="14" t="s">
        <v>618</v>
      </c>
      <c r="D170" s="14" t="s">
        <v>127</v>
      </c>
      <c r="E170" s="14" t="s">
        <v>127</v>
      </c>
      <c r="F170" s="14" t="s">
        <v>129</v>
      </c>
      <c r="G170" s="14" t="s">
        <v>586</v>
      </c>
      <c r="H170" s="14" t="s">
        <v>608</v>
      </c>
      <c r="I170" s="14">
        <v>13891539776</v>
      </c>
      <c r="J170" s="14">
        <v>360</v>
      </c>
      <c r="K170" s="14"/>
      <c r="L170" s="14"/>
      <c r="M170" s="14"/>
      <c r="N170" s="14"/>
      <c r="O170" s="14"/>
      <c r="P170" s="14">
        <v>360</v>
      </c>
      <c r="Q170" s="14"/>
      <c r="R170" s="14"/>
      <c r="S170" s="14"/>
      <c r="T170" s="14"/>
      <c r="U170" s="14"/>
      <c r="V170" s="14"/>
      <c r="W170" s="14"/>
      <c r="X170" s="14" t="s">
        <v>119</v>
      </c>
      <c r="Y170" s="14" t="s">
        <v>101</v>
      </c>
      <c r="Z170" s="14" t="s">
        <v>120</v>
      </c>
      <c r="AA170" s="14" t="s">
        <v>120</v>
      </c>
      <c r="AB170" s="14" t="s">
        <v>120</v>
      </c>
      <c r="AC170" s="14" t="s">
        <v>120</v>
      </c>
      <c r="AD170" s="14">
        <v>400</v>
      </c>
      <c r="AE170" s="14">
        <v>1274</v>
      </c>
      <c r="AF170" s="14">
        <v>2973</v>
      </c>
      <c r="AG170" s="14" t="s">
        <v>609</v>
      </c>
      <c r="AH170" s="14" t="s">
        <v>619</v>
      </c>
      <c r="AI170" s="23"/>
    </row>
    <row r="171" ht="35.1" customHeight="1" spans="1:35">
      <c r="A171" s="13" t="s">
        <v>60</v>
      </c>
      <c r="B171" s="12">
        <f>B172+B181+B182+B183+B184+B185</f>
        <v>25</v>
      </c>
      <c r="C171" s="12"/>
      <c r="D171" s="12"/>
      <c r="E171" s="12"/>
      <c r="F171" s="12"/>
      <c r="G171" s="12"/>
      <c r="H171" s="12"/>
      <c r="I171" s="12"/>
      <c r="J171" s="12">
        <f>J172+J181+J182+J183+J184+J185</f>
        <v>2214</v>
      </c>
      <c r="K171" s="12">
        <f t="shared" ref="K171:W171" si="35">K172+K181+K182+K183+K184+K185</f>
        <v>2204</v>
      </c>
      <c r="L171" s="12">
        <f t="shared" si="35"/>
        <v>0</v>
      </c>
      <c r="M171" s="12">
        <f t="shared" si="35"/>
        <v>1504</v>
      </c>
      <c r="N171" s="12">
        <f t="shared" si="35"/>
        <v>700</v>
      </c>
      <c r="O171" s="12">
        <f t="shared" si="35"/>
        <v>0</v>
      </c>
      <c r="P171" s="12">
        <f t="shared" si="35"/>
        <v>0</v>
      </c>
      <c r="Q171" s="12">
        <f t="shared" si="35"/>
        <v>0</v>
      </c>
      <c r="R171" s="12">
        <f t="shared" si="35"/>
        <v>0</v>
      </c>
      <c r="S171" s="12">
        <f t="shared" si="35"/>
        <v>0</v>
      </c>
      <c r="T171" s="12">
        <f t="shared" si="35"/>
        <v>0</v>
      </c>
      <c r="U171" s="12">
        <f t="shared" si="35"/>
        <v>0</v>
      </c>
      <c r="V171" s="12">
        <f t="shared" si="35"/>
        <v>0</v>
      </c>
      <c r="W171" s="12">
        <f t="shared" si="35"/>
        <v>10</v>
      </c>
      <c r="X171" s="12"/>
      <c r="Y171" s="12"/>
      <c r="Z171" s="12"/>
      <c r="AA171" s="12"/>
      <c r="AB171" s="12"/>
      <c r="AC171" s="12"/>
      <c r="AD171" s="12">
        <f>AD172+AD181+AD182+AD183+AD184+AD185</f>
        <v>1995</v>
      </c>
      <c r="AE171" s="12">
        <f>AE172+AE181+AE182+AE183+AE184+AE185</f>
        <v>5040</v>
      </c>
      <c r="AF171" s="12">
        <f>AF172+AF181+AF182+AF183+AF184+AF185</f>
        <v>12961</v>
      </c>
      <c r="AG171" s="14"/>
      <c r="AH171" s="14"/>
      <c r="AI171" s="23"/>
    </row>
    <row r="172" ht="35.1" customHeight="1" spans="1:35">
      <c r="A172" s="11" t="s">
        <v>61</v>
      </c>
      <c r="B172" s="14">
        <v>8</v>
      </c>
      <c r="C172" s="14"/>
      <c r="D172" s="14"/>
      <c r="E172" s="14"/>
      <c r="F172" s="14"/>
      <c r="G172" s="14"/>
      <c r="H172" s="14"/>
      <c r="I172" s="14"/>
      <c r="J172" s="14">
        <f>SUM(J173:J180)</f>
        <v>491</v>
      </c>
      <c r="K172" s="14">
        <f t="shared" ref="K172:W172" si="36">SUM(K173:K180)</f>
        <v>481</v>
      </c>
      <c r="L172" s="14">
        <f t="shared" si="36"/>
        <v>0</v>
      </c>
      <c r="M172" s="14">
        <f t="shared" si="36"/>
        <v>481</v>
      </c>
      <c r="N172" s="14">
        <f t="shared" si="36"/>
        <v>0</v>
      </c>
      <c r="O172" s="14">
        <f t="shared" si="36"/>
        <v>0</v>
      </c>
      <c r="P172" s="14">
        <f t="shared" si="36"/>
        <v>0</v>
      </c>
      <c r="Q172" s="14">
        <f t="shared" si="36"/>
        <v>0</v>
      </c>
      <c r="R172" s="14">
        <f t="shared" si="36"/>
        <v>0</v>
      </c>
      <c r="S172" s="14">
        <f t="shared" si="36"/>
        <v>0</v>
      </c>
      <c r="T172" s="14">
        <f t="shared" si="36"/>
        <v>0</v>
      </c>
      <c r="U172" s="14">
        <f t="shared" si="36"/>
        <v>0</v>
      </c>
      <c r="V172" s="14">
        <f t="shared" si="36"/>
        <v>0</v>
      </c>
      <c r="W172" s="14">
        <f t="shared" si="36"/>
        <v>10</v>
      </c>
      <c r="X172" s="14"/>
      <c r="Y172" s="14"/>
      <c r="Z172" s="14"/>
      <c r="AA172" s="14"/>
      <c r="AB172" s="14"/>
      <c r="AC172" s="14"/>
      <c r="AD172" s="14">
        <f>SUM(AD173:AD180)</f>
        <v>203</v>
      </c>
      <c r="AE172" s="14">
        <f>SUM(AE173:AE180)</f>
        <v>486</v>
      </c>
      <c r="AF172" s="14">
        <f>SUM(AF173:AF180)</f>
        <v>3831</v>
      </c>
      <c r="AG172" s="14"/>
      <c r="AH172" s="14"/>
      <c r="AI172" s="23"/>
    </row>
    <row r="173" ht="65" customHeight="1" spans="1:35">
      <c r="A173" s="15">
        <v>1</v>
      </c>
      <c r="B173" s="11" t="s">
        <v>620</v>
      </c>
      <c r="C173" s="14" t="s">
        <v>621</v>
      </c>
      <c r="D173" s="14" t="s">
        <v>127</v>
      </c>
      <c r="E173" s="14" t="s">
        <v>337</v>
      </c>
      <c r="F173" s="14" t="s">
        <v>129</v>
      </c>
      <c r="G173" s="14" t="s">
        <v>377</v>
      </c>
      <c r="H173" s="14" t="s">
        <v>378</v>
      </c>
      <c r="I173" s="15">
        <v>13891512999</v>
      </c>
      <c r="J173" s="14">
        <v>68</v>
      </c>
      <c r="K173" s="14">
        <v>68</v>
      </c>
      <c r="L173" s="14"/>
      <c r="M173" s="23">
        <v>68</v>
      </c>
      <c r="N173" s="14"/>
      <c r="O173" s="23"/>
      <c r="P173" s="14"/>
      <c r="Q173" s="14"/>
      <c r="R173" s="14"/>
      <c r="S173" s="14"/>
      <c r="T173" s="14"/>
      <c r="U173" s="14"/>
      <c r="V173" s="14"/>
      <c r="W173" s="14"/>
      <c r="X173" s="14" t="s">
        <v>119</v>
      </c>
      <c r="Y173" s="14" t="s">
        <v>101</v>
      </c>
      <c r="Z173" s="14" t="s">
        <v>120</v>
      </c>
      <c r="AA173" s="14" t="s">
        <v>120</v>
      </c>
      <c r="AB173" s="14" t="s">
        <v>120</v>
      </c>
      <c r="AC173" s="14" t="s">
        <v>120</v>
      </c>
      <c r="AD173" s="14">
        <v>29</v>
      </c>
      <c r="AE173" s="14">
        <v>100</v>
      </c>
      <c r="AF173" s="14">
        <v>841</v>
      </c>
      <c r="AG173" s="14" t="s">
        <v>379</v>
      </c>
      <c r="AH173" s="14" t="s">
        <v>622</v>
      </c>
      <c r="AI173" s="23"/>
    </row>
    <row r="174" ht="65" customHeight="1" spans="1:35">
      <c r="A174" s="15">
        <v>2</v>
      </c>
      <c r="B174" s="11" t="s">
        <v>623</v>
      </c>
      <c r="C174" s="14" t="s">
        <v>624</v>
      </c>
      <c r="D174" s="14" t="s">
        <v>140</v>
      </c>
      <c r="E174" s="14" t="s">
        <v>625</v>
      </c>
      <c r="F174" s="14" t="s">
        <v>129</v>
      </c>
      <c r="G174" s="14" t="s">
        <v>485</v>
      </c>
      <c r="H174" s="14" t="s">
        <v>486</v>
      </c>
      <c r="I174" s="15">
        <v>13909156700</v>
      </c>
      <c r="J174" s="14">
        <v>108</v>
      </c>
      <c r="K174" s="14">
        <v>100</v>
      </c>
      <c r="L174" s="14"/>
      <c r="M174" s="23">
        <v>100</v>
      </c>
      <c r="N174" s="14"/>
      <c r="O174" s="23"/>
      <c r="P174" s="14"/>
      <c r="Q174" s="14"/>
      <c r="R174" s="14"/>
      <c r="S174" s="14"/>
      <c r="T174" s="14"/>
      <c r="U174" s="14"/>
      <c r="V174" s="14"/>
      <c r="W174" s="14">
        <v>8</v>
      </c>
      <c r="X174" s="14" t="s">
        <v>119</v>
      </c>
      <c r="Y174" s="14" t="s">
        <v>101</v>
      </c>
      <c r="Z174" s="14" t="s">
        <v>120</v>
      </c>
      <c r="AA174" s="14" t="s">
        <v>120</v>
      </c>
      <c r="AB174" s="14" t="s">
        <v>120</v>
      </c>
      <c r="AC174" s="14" t="s">
        <v>120</v>
      </c>
      <c r="AD174" s="14">
        <v>28</v>
      </c>
      <c r="AE174" s="14">
        <v>28</v>
      </c>
      <c r="AF174" s="14">
        <v>500</v>
      </c>
      <c r="AG174" s="14" t="s">
        <v>626</v>
      </c>
      <c r="AH174" s="14" t="s">
        <v>627</v>
      </c>
      <c r="AI174" s="23"/>
    </row>
    <row r="175" ht="65" customHeight="1" spans="1:35">
      <c r="A175" s="15">
        <v>3</v>
      </c>
      <c r="B175" s="11" t="s">
        <v>628</v>
      </c>
      <c r="C175" s="14" t="s">
        <v>629</v>
      </c>
      <c r="D175" s="14" t="s">
        <v>140</v>
      </c>
      <c r="E175" s="14" t="s">
        <v>630</v>
      </c>
      <c r="F175" s="14" t="s">
        <v>129</v>
      </c>
      <c r="G175" s="14" t="s">
        <v>485</v>
      </c>
      <c r="H175" s="14" t="s">
        <v>486</v>
      </c>
      <c r="I175" s="15">
        <v>13909156700</v>
      </c>
      <c r="J175" s="14">
        <v>102</v>
      </c>
      <c r="K175" s="14">
        <v>100</v>
      </c>
      <c r="L175" s="14"/>
      <c r="M175" s="23">
        <v>100</v>
      </c>
      <c r="N175" s="14"/>
      <c r="O175" s="23"/>
      <c r="P175" s="14"/>
      <c r="Q175" s="14"/>
      <c r="R175" s="14"/>
      <c r="S175" s="14"/>
      <c r="T175" s="14"/>
      <c r="U175" s="14"/>
      <c r="V175" s="14"/>
      <c r="W175" s="14">
        <v>2</v>
      </c>
      <c r="X175" s="14" t="s">
        <v>119</v>
      </c>
      <c r="Y175" s="14" t="s">
        <v>101</v>
      </c>
      <c r="Z175" s="14" t="s">
        <v>101</v>
      </c>
      <c r="AA175" s="14" t="s">
        <v>120</v>
      </c>
      <c r="AB175" s="14" t="s">
        <v>120</v>
      </c>
      <c r="AC175" s="14" t="s">
        <v>120</v>
      </c>
      <c r="AD175" s="14">
        <v>25</v>
      </c>
      <c r="AE175" s="14">
        <v>25</v>
      </c>
      <c r="AF175" s="14">
        <v>500</v>
      </c>
      <c r="AG175" s="14" t="s">
        <v>626</v>
      </c>
      <c r="AH175" s="14" t="s">
        <v>631</v>
      </c>
      <c r="AI175" s="23"/>
    </row>
    <row r="176" ht="65" customHeight="1" spans="1:35">
      <c r="A176" s="15">
        <v>4</v>
      </c>
      <c r="B176" s="11" t="s">
        <v>632</v>
      </c>
      <c r="C176" s="14" t="s">
        <v>633</v>
      </c>
      <c r="D176" s="14" t="s">
        <v>140</v>
      </c>
      <c r="E176" s="14" t="s">
        <v>360</v>
      </c>
      <c r="F176" s="14" t="s">
        <v>129</v>
      </c>
      <c r="G176" s="14" t="s">
        <v>485</v>
      </c>
      <c r="H176" s="14" t="s">
        <v>486</v>
      </c>
      <c r="I176" s="15">
        <v>13909156700</v>
      </c>
      <c r="J176" s="14">
        <v>25</v>
      </c>
      <c r="K176" s="14">
        <v>25</v>
      </c>
      <c r="L176" s="14"/>
      <c r="M176" s="23">
        <v>25</v>
      </c>
      <c r="N176" s="14"/>
      <c r="O176" s="23"/>
      <c r="P176" s="14"/>
      <c r="Q176" s="14"/>
      <c r="R176" s="14"/>
      <c r="S176" s="14"/>
      <c r="T176" s="14"/>
      <c r="U176" s="14"/>
      <c r="V176" s="14"/>
      <c r="W176" s="14"/>
      <c r="X176" s="14" t="s">
        <v>119</v>
      </c>
      <c r="Y176" s="14" t="s">
        <v>101</v>
      </c>
      <c r="Z176" s="14" t="s">
        <v>120</v>
      </c>
      <c r="AA176" s="14" t="s">
        <v>120</v>
      </c>
      <c r="AB176" s="14" t="s">
        <v>120</v>
      </c>
      <c r="AC176" s="14" t="s">
        <v>120</v>
      </c>
      <c r="AD176" s="14">
        <v>4</v>
      </c>
      <c r="AE176" s="14">
        <v>10</v>
      </c>
      <c r="AF176" s="14">
        <v>100</v>
      </c>
      <c r="AG176" s="14" t="s">
        <v>626</v>
      </c>
      <c r="AH176" s="14" t="s">
        <v>634</v>
      </c>
      <c r="AI176" s="23"/>
    </row>
    <row r="177" ht="65" customHeight="1" spans="1:35">
      <c r="A177" s="15">
        <v>5</v>
      </c>
      <c r="B177" s="11" t="s">
        <v>635</v>
      </c>
      <c r="C177" s="14" t="s">
        <v>636</v>
      </c>
      <c r="D177" s="14" t="s">
        <v>140</v>
      </c>
      <c r="E177" s="14" t="s">
        <v>202</v>
      </c>
      <c r="F177" s="14" t="s">
        <v>129</v>
      </c>
      <c r="G177" s="14" t="s">
        <v>485</v>
      </c>
      <c r="H177" s="14" t="s">
        <v>486</v>
      </c>
      <c r="I177" s="15">
        <v>13909156700</v>
      </c>
      <c r="J177" s="14">
        <v>38</v>
      </c>
      <c r="K177" s="14">
        <v>38</v>
      </c>
      <c r="L177" s="14"/>
      <c r="M177" s="23">
        <v>38</v>
      </c>
      <c r="N177" s="14"/>
      <c r="O177" s="23"/>
      <c r="P177" s="14"/>
      <c r="Q177" s="14"/>
      <c r="R177" s="14"/>
      <c r="S177" s="14"/>
      <c r="T177" s="14"/>
      <c r="U177" s="14"/>
      <c r="V177" s="14"/>
      <c r="W177" s="14"/>
      <c r="X177" s="14" t="s">
        <v>119</v>
      </c>
      <c r="Y177" s="14" t="s">
        <v>101</v>
      </c>
      <c r="Z177" s="14" t="s">
        <v>120</v>
      </c>
      <c r="AA177" s="14" t="s">
        <v>120</v>
      </c>
      <c r="AB177" s="14" t="s">
        <v>120</v>
      </c>
      <c r="AC177" s="14" t="s">
        <v>120</v>
      </c>
      <c r="AD177" s="14">
        <v>6</v>
      </c>
      <c r="AE177" s="14">
        <v>15</v>
      </c>
      <c r="AF177" s="14">
        <v>200</v>
      </c>
      <c r="AG177" s="14" t="s">
        <v>626</v>
      </c>
      <c r="AH177" s="14" t="s">
        <v>637</v>
      </c>
      <c r="AI177" s="23"/>
    </row>
    <row r="178" ht="65" customHeight="1" spans="1:35">
      <c r="A178" s="15">
        <v>6</v>
      </c>
      <c r="B178" s="11" t="s">
        <v>638</v>
      </c>
      <c r="C178" s="14" t="s">
        <v>639</v>
      </c>
      <c r="D178" s="14" t="s">
        <v>140</v>
      </c>
      <c r="E178" s="14" t="s">
        <v>640</v>
      </c>
      <c r="F178" s="14" t="s">
        <v>129</v>
      </c>
      <c r="G178" s="14" t="s">
        <v>485</v>
      </c>
      <c r="H178" s="14" t="s">
        <v>486</v>
      </c>
      <c r="I178" s="15">
        <v>13909156700</v>
      </c>
      <c r="J178" s="14">
        <v>55</v>
      </c>
      <c r="K178" s="14">
        <v>55</v>
      </c>
      <c r="L178" s="14"/>
      <c r="M178" s="23">
        <v>55</v>
      </c>
      <c r="N178" s="14"/>
      <c r="O178" s="23"/>
      <c r="P178" s="14"/>
      <c r="Q178" s="14"/>
      <c r="R178" s="14"/>
      <c r="S178" s="14"/>
      <c r="T178" s="14"/>
      <c r="U178" s="14"/>
      <c r="V178" s="14"/>
      <c r="W178" s="14"/>
      <c r="X178" s="14" t="s">
        <v>119</v>
      </c>
      <c r="Y178" s="14" t="s">
        <v>101</v>
      </c>
      <c r="Z178" s="14" t="s">
        <v>120</v>
      </c>
      <c r="AA178" s="14" t="s">
        <v>120</v>
      </c>
      <c r="AB178" s="14" t="s">
        <v>120</v>
      </c>
      <c r="AC178" s="14" t="s">
        <v>120</v>
      </c>
      <c r="AD178" s="14">
        <v>17</v>
      </c>
      <c r="AE178" s="14">
        <v>55</v>
      </c>
      <c r="AF178" s="14">
        <v>872</v>
      </c>
      <c r="AG178" s="14" t="s">
        <v>641</v>
      </c>
      <c r="AH178" s="14" t="s">
        <v>642</v>
      </c>
      <c r="AI178" s="23"/>
    </row>
    <row r="179" ht="65" customHeight="1" spans="1:35">
      <c r="A179" s="15">
        <v>7</v>
      </c>
      <c r="B179" s="11" t="s">
        <v>643</v>
      </c>
      <c r="C179" s="14" t="s">
        <v>644</v>
      </c>
      <c r="D179" s="14" t="s">
        <v>127</v>
      </c>
      <c r="E179" s="14" t="s">
        <v>467</v>
      </c>
      <c r="F179" s="14" t="s">
        <v>129</v>
      </c>
      <c r="G179" s="14" t="s">
        <v>377</v>
      </c>
      <c r="H179" s="14" t="s">
        <v>378</v>
      </c>
      <c r="I179" s="15">
        <v>13891512999</v>
      </c>
      <c r="J179" s="14">
        <v>50</v>
      </c>
      <c r="K179" s="14">
        <v>50</v>
      </c>
      <c r="L179" s="14"/>
      <c r="M179" s="23">
        <v>50</v>
      </c>
      <c r="N179" s="14"/>
      <c r="O179" s="23"/>
      <c r="P179" s="14"/>
      <c r="Q179" s="14"/>
      <c r="R179" s="14"/>
      <c r="S179" s="14"/>
      <c r="T179" s="14"/>
      <c r="U179" s="14"/>
      <c r="V179" s="14"/>
      <c r="W179" s="14"/>
      <c r="X179" s="14" t="s">
        <v>119</v>
      </c>
      <c r="Y179" s="14" t="s">
        <v>101</v>
      </c>
      <c r="Z179" s="14" t="s">
        <v>101</v>
      </c>
      <c r="AA179" s="14" t="s">
        <v>120</v>
      </c>
      <c r="AB179" s="14" t="s">
        <v>120</v>
      </c>
      <c r="AC179" s="14" t="s">
        <v>120</v>
      </c>
      <c r="AD179" s="14">
        <v>36</v>
      </c>
      <c r="AE179" s="14">
        <v>109</v>
      </c>
      <c r="AF179" s="14">
        <v>109</v>
      </c>
      <c r="AG179" s="14" t="s">
        <v>645</v>
      </c>
      <c r="AH179" s="14" t="s">
        <v>646</v>
      </c>
      <c r="AI179" s="23"/>
    </row>
    <row r="180" ht="65" customHeight="1" spans="1:35">
      <c r="A180" s="15">
        <v>8</v>
      </c>
      <c r="B180" s="11" t="s">
        <v>647</v>
      </c>
      <c r="C180" s="14" t="s">
        <v>648</v>
      </c>
      <c r="D180" s="14" t="s">
        <v>127</v>
      </c>
      <c r="E180" s="14" t="s">
        <v>376</v>
      </c>
      <c r="F180" s="14" t="s">
        <v>129</v>
      </c>
      <c r="G180" s="14" t="s">
        <v>377</v>
      </c>
      <c r="H180" s="14" t="s">
        <v>378</v>
      </c>
      <c r="I180" s="15">
        <v>13891512999</v>
      </c>
      <c r="J180" s="14">
        <v>45</v>
      </c>
      <c r="K180" s="14">
        <v>45</v>
      </c>
      <c r="L180" s="14"/>
      <c r="M180" s="23">
        <v>45</v>
      </c>
      <c r="N180" s="14"/>
      <c r="O180" s="23"/>
      <c r="P180" s="14"/>
      <c r="Q180" s="14"/>
      <c r="R180" s="14"/>
      <c r="S180" s="14"/>
      <c r="T180" s="14"/>
      <c r="U180" s="14"/>
      <c r="V180" s="14"/>
      <c r="W180" s="14"/>
      <c r="X180" s="14" t="s">
        <v>119</v>
      </c>
      <c r="Y180" s="14" t="s">
        <v>101</v>
      </c>
      <c r="Z180" s="14" t="s">
        <v>120</v>
      </c>
      <c r="AA180" s="14" t="s">
        <v>120</v>
      </c>
      <c r="AB180" s="14" t="s">
        <v>120</v>
      </c>
      <c r="AC180" s="14" t="s">
        <v>120</v>
      </c>
      <c r="AD180" s="14">
        <v>58</v>
      </c>
      <c r="AE180" s="14">
        <v>144</v>
      </c>
      <c r="AF180" s="14">
        <v>709</v>
      </c>
      <c r="AG180" s="14" t="s">
        <v>379</v>
      </c>
      <c r="AH180" s="14" t="s">
        <v>649</v>
      </c>
      <c r="AI180" s="23"/>
    </row>
    <row r="181" ht="35.1" customHeight="1" spans="1:35">
      <c r="A181" s="11" t="s">
        <v>62</v>
      </c>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23"/>
    </row>
    <row r="182" ht="35.1" customHeight="1" spans="1:35">
      <c r="A182" s="11" t="s">
        <v>63</v>
      </c>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23"/>
    </row>
    <row r="183" ht="35.1" customHeight="1" spans="1:35">
      <c r="A183" s="11" t="s">
        <v>64</v>
      </c>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23"/>
    </row>
    <row r="184" ht="35.1" customHeight="1" spans="1:35">
      <c r="A184" s="11" t="s">
        <v>65</v>
      </c>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23"/>
    </row>
    <row r="185" ht="35.1" customHeight="1" spans="1:35">
      <c r="A185" s="11" t="s">
        <v>66</v>
      </c>
      <c r="B185" s="14">
        <v>17</v>
      </c>
      <c r="C185" s="14"/>
      <c r="D185" s="14"/>
      <c r="E185" s="14"/>
      <c r="F185" s="14"/>
      <c r="G185" s="14"/>
      <c r="H185" s="14"/>
      <c r="I185" s="14"/>
      <c r="J185" s="14">
        <f>SUM(J186:J202)</f>
        <v>1723</v>
      </c>
      <c r="K185" s="14">
        <f t="shared" ref="K185:W185" si="37">SUM(K186:K202)</f>
        <v>1723</v>
      </c>
      <c r="L185" s="14">
        <f t="shared" si="37"/>
        <v>0</v>
      </c>
      <c r="M185" s="14">
        <f t="shared" si="37"/>
        <v>1023</v>
      </c>
      <c r="N185" s="14">
        <f t="shared" si="37"/>
        <v>700</v>
      </c>
      <c r="O185" s="14">
        <f t="shared" si="37"/>
        <v>0</v>
      </c>
      <c r="P185" s="14">
        <f t="shared" si="37"/>
        <v>0</v>
      </c>
      <c r="Q185" s="14">
        <f t="shared" si="37"/>
        <v>0</v>
      </c>
      <c r="R185" s="14">
        <f t="shared" si="37"/>
        <v>0</v>
      </c>
      <c r="S185" s="14">
        <f t="shared" si="37"/>
        <v>0</v>
      </c>
      <c r="T185" s="14">
        <f t="shared" si="37"/>
        <v>0</v>
      </c>
      <c r="U185" s="14">
        <f t="shared" si="37"/>
        <v>0</v>
      </c>
      <c r="V185" s="14">
        <f t="shared" si="37"/>
        <v>0</v>
      </c>
      <c r="W185" s="14">
        <f t="shared" si="37"/>
        <v>0</v>
      </c>
      <c r="X185" s="14"/>
      <c r="Y185" s="14"/>
      <c r="Z185" s="14"/>
      <c r="AA185" s="14"/>
      <c r="AB185" s="14"/>
      <c r="AC185" s="14"/>
      <c r="AD185" s="14">
        <f>SUM(AD186:AD202)</f>
        <v>1792</v>
      </c>
      <c r="AE185" s="14">
        <f>SUM(AE186:AE202)</f>
        <v>4554</v>
      </c>
      <c r="AF185" s="14">
        <f>SUM(AF186:AF202)</f>
        <v>9130</v>
      </c>
      <c r="AG185" s="14"/>
      <c r="AH185" s="14"/>
      <c r="AI185" s="23"/>
    </row>
    <row r="186" ht="111" customHeight="1" spans="1:35">
      <c r="A186" s="15">
        <v>1</v>
      </c>
      <c r="B186" s="14" t="s">
        <v>650</v>
      </c>
      <c r="C186" s="14" t="s">
        <v>651</v>
      </c>
      <c r="D186" s="14" t="s">
        <v>127</v>
      </c>
      <c r="E186" s="14" t="s">
        <v>128</v>
      </c>
      <c r="F186" s="14" t="s">
        <v>129</v>
      </c>
      <c r="G186" s="14" t="s">
        <v>377</v>
      </c>
      <c r="H186" s="14" t="s">
        <v>378</v>
      </c>
      <c r="I186" s="14">
        <v>13891512999</v>
      </c>
      <c r="J186" s="14">
        <v>988</v>
      </c>
      <c r="K186" s="14">
        <f>M186+N186</f>
        <v>988</v>
      </c>
      <c r="L186" s="14"/>
      <c r="M186" s="14">
        <v>288</v>
      </c>
      <c r="N186" s="14">
        <v>700</v>
      </c>
      <c r="O186" s="14"/>
      <c r="P186" s="14"/>
      <c r="Q186" s="14"/>
      <c r="R186" s="14"/>
      <c r="S186" s="14"/>
      <c r="T186" s="14"/>
      <c r="U186" s="14"/>
      <c r="V186" s="14"/>
      <c r="W186" s="14"/>
      <c r="X186" s="14" t="s">
        <v>119</v>
      </c>
      <c r="Y186" s="14" t="s">
        <v>101</v>
      </c>
      <c r="Z186" s="14" t="s">
        <v>120</v>
      </c>
      <c r="AA186" s="14" t="s">
        <v>120</v>
      </c>
      <c r="AB186" s="14" t="s">
        <v>120</v>
      </c>
      <c r="AC186" s="14" t="s">
        <v>120</v>
      </c>
      <c r="AD186" s="14">
        <v>500</v>
      </c>
      <c r="AE186" s="14">
        <v>1200</v>
      </c>
      <c r="AF186" s="14">
        <v>2500</v>
      </c>
      <c r="AG186" s="14" t="s">
        <v>652</v>
      </c>
      <c r="AH186" s="14" t="s">
        <v>653</v>
      </c>
      <c r="AI186" s="23"/>
    </row>
    <row r="187" ht="65" customHeight="1" spans="1:35">
      <c r="A187" s="15">
        <v>2</v>
      </c>
      <c r="B187" s="14" t="s">
        <v>654</v>
      </c>
      <c r="C187" s="14" t="s">
        <v>655</v>
      </c>
      <c r="D187" s="14" t="s">
        <v>127</v>
      </c>
      <c r="E187" s="14" t="s">
        <v>218</v>
      </c>
      <c r="F187" s="14" t="s">
        <v>129</v>
      </c>
      <c r="G187" s="14" t="s">
        <v>377</v>
      </c>
      <c r="H187" s="14" t="s">
        <v>378</v>
      </c>
      <c r="I187" s="14">
        <v>13891512999</v>
      </c>
      <c r="J187" s="14">
        <v>10</v>
      </c>
      <c r="K187" s="14">
        <v>10</v>
      </c>
      <c r="L187" s="14"/>
      <c r="M187" s="14">
        <v>10</v>
      </c>
      <c r="N187" s="14"/>
      <c r="O187" s="14"/>
      <c r="P187" s="14"/>
      <c r="Q187" s="14"/>
      <c r="R187" s="14"/>
      <c r="S187" s="14"/>
      <c r="T187" s="14"/>
      <c r="U187" s="14"/>
      <c r="V187" s="14"/>
      <c r="W187" s="14"/>
      <c r="X187" s="14" t="s">
        <v>119</v>
      </c>
      <c r="Y187" s="14" t="s">
        <v>101</v>
      </c>
      <c r="Z187" s="14" t="s">
        <v>120</v>
      </c>
      <c r="AA187" s="14" t="s">
        <v>120</v>
      </c>
      <c r="AB187" s="14" t="s">
        <v>120</v>
      </c>
      <c r="AC187" s="14" t="s">
        <v>120</v>
      </c>
      <c r="AD187" s="14">
        <v>20</v>
      </c>
      <c r="AE187" s="14">
        <v>50</v>
      </c>
      <c r="AF187" s="14">
        <v>246</v>
      </c>
      <c r="AG187" s="14" t="s">
        <v>656</v>
      </c>
      <c r="AH187" s="14" t="s">
        <v>657</v>
      </c>
      <c r="AI187" s="23"/>
    </row>
    <row r="188" ht="65" customHeight="1" spans="1:35">
      <c r="A188" s="15">
        <v>3</v>
      </c>
      <c r="B188" s="14" t="s">
        <v>658</v>
      </c>
      <c r="C188" s="14" t="s">
        <v>659</v>
      </c>
      <c r="D188" s="14" t="s">
        <v>127</v>
      </c>
      <c r="E188" s="14" t="s">
        <v>383</v>
      </c>
      <c r="F188" s="14" t="s">
        <v>129</v>
      </c>
      <c r="G188" s="14" t="s">
        <v>377</v>
      </c>
      <c r="H188" s="14" t="s">
        <v>378</v>
      </c>
      <c r="I188" s="14">
        <v>13891512999</v>
      </c>
      <c r="J188" s="14">
        <v>75</v>
      </c>
      <c r="K188" s="14">
        <v>75</v>
      </c>
      <c r="L188" s="14"/>
      <c r="M188" s="14">
        <v>75</v>
      </c>
      <c r="N188" s="14"/>
      <c r="O188" s="14"/>
      <c r="P188" s="14"/>
      <c r="Q188" s="14"/>
      <c r="R188" s="14"/>
      <c r="S188" s="14"/>
      <c r="T188" s="14"/>
      <c r="U188" s="14"/>
      <c r="V188" s="14"/>
      <c r="W188" s="14"/>
      <c r="X188" s="14" t="s">
        <v>119</v>
      </c>
      <c r="Y188" s="14" t="s">
        <v>101</v>
      </c>
      <c r="Z188" s="14" t="s">
        <v>120</v>
      </c>
      <c r="AA188" s="14" t="s">
        <v>120</v>
      </c>
      <c r="AB188" s="14" t="s">
        <v>120</v>
      </c>
      <c r="AC188" s="14" t="s">
        <v>120</v>
      </c>
      <c r="AD188" s="14">
        <v>692</v>
      </c>
      <c r="AE188" s="14">
        <v>1584</v>
      </c>
      <c r="AF188" s="14">
        <v>1584</v>
      </c>
      <c r="AG188" s="14" t="s">
        <v>656</v>
      </c>
      <c r="AH188" s="14" t="s">
        <v>660</v>
      </c>
      <c r="AI188" s="23"/>
    </row>
    <row r="189" ht="65" customHeight="1" spans="1:35">
      <c r="A189" s="15">
        <v>4</v>
      </c>
      <c r="B189" s="14" t="s">
        <v>661</v>
      </c>
      <c r="C189" s="14" t="s">
        <v>662</v>
      </c>
      <c r="D189" s="14" t="s">
        <v>127</v>
      </c>
      <c r="E189" s="14" t="s">
        <v>376</v>
      </c>
      <c r="F189" s="14" t="s">
        <v>129</v>
      </c>
      <c r="G189" s="14" t="s">
        <v>377</v>
      </c>
      <c r="H189" s="14" t="s">
        <v>378</v>
      </c>
      <c r="I189" s="14">
        <v>13891512999</v>
      </c>
      <c r="J189" s="14">
        <v>30</v>
      </c>
      <c r="K189" s="14">
        <v>30</v>
      </c>
      <c r="L189" s="14"/>
      <c r="M189" s="14">
        <v>30</v>
      </c>
      <c r="N189" s="14"/>
      <c r="O189" s="14"/>
      <c r="P189" s="14"/>
      <c r="Q189" s="14"/>
      <c r="R189" s="14"/>
      <c r="S189" s="14"/>
      <c r="T189" s="14"/>
      <c r="U189" s="14"/>
      <c r="V189" s="14"/>
      <c r="W189" s="14"/>
      <c r="X189" s="14" t="s">
        <v>119</v>
      </c>
      <c r="Y189" s="14" t="s">
        <v>101</v>
      </c>
      <c r="Z189" s="14" t="s">
        <v>120</v>
      </c>
      <c r="AA189" s="14" t="s">
        <v>120</v>
      </c>
      <c r="AB189" s="14" t="s">
        <v>120</v>
      </c>
      <c r="AC189" s="14" t="s">
        <v>120</v>
      </c>
      <c r="AD189" s="14">
        <v>50</v>
      </c>
      <c r="AE189" s="14">
        <v>140</v>
      </c>
      <c r="AF189" s="14">
        <v>300</v>
      </c>
      <c r="AG189" s="14" t="s">
        <v>663</v>
      </c>
      <c r="AH189" s="14" t="s">
        <v>664</v>
      </c>
      <c r="AI189" s="23"/>
    </row>
    <row r="190" ht="65" customHeight="1" spans="1:35">
      <c r="A190" s="15">
        <v>5</v>
      </c>
      <c r="B190" s="14" t="s">
        <v>665</v>
      </c>
      <c r="C190" s="14" t="s">
        <v>666</v>
      </c>
      <c r="D190" s="14" t="s">
        <v>127</v>
      </c>
      <c r="E190" s="14" t="s">
        <v>321</v>
      </c>
      <c r="F190" s="14" t="s">
        <v>129</v>
      </c>
      <c r="G190" s="14" t="s">
        <v>377</v>
      </c>
      <c r="H190" s="14" t="s">
        <v>378</v>
      </c>
      <c r="I190" s="14">
        <v>13891512999</v>
      </c>
      <c r="J190" s="14">
        <v>30</v>
      </c>
      <c r="K190" s="14">
        <v>30</v>
      </c>
      <c r="L190" s="14"/>
      <c r="M190" s="14">
        <v>30</v>
      </c>
      <c r="N190" s="14"/>
      <c r="O190" s="14"/>
      <c r="P190" s="14"/>
      <c r="Q190" s="14"/>
      <c r="R190" s="14"/>
      <c r="S190" s="14"/>
      <c r="T190" s="14"/>
      <c r="U190" s="14"/>
      <c r="V190" s="14"/>
      <c r="W190" s="14"/>
      <c r="X190" s="14" t="s">
        <v>119</v>
      </c>
      <c r="Y190" s="14" t="s">
        <v>101</v>
      </c>
      <c r="Z190" s="14" t="s">
        <v>120</v>
      </c>
      <c r="AA190" s="14" t="s">
        <v>120</v>
      </c>
      <c r="AB190" s="14" t="s">
        <v>120</v>
      </c>
      <c r="AC190" s="14" t="s">
        <v>120</v>
      </c>
      <c r="AD190" s="14">
        <v>50</v>
      </c>
      <c r="AE190" s="14">
        <v>140</v>
      </c>
      <c r="AF190" s="14">
        <v>300</v>
      </c>
      <c r="AG190" s="14" t="s">
        <v>663</v>
      </c>
      <c r="AH190" s="14" t="s">
        <v>664</v>
      </c>
      <c r="AI190" s="23"/>
    </row>
    <row r="191" ht="65" customHeight="1" spans="1:35">
      <c r="A191" s="15">
        <v>6</v>
      </c>
      <c r="B191" s="14" t="s">
        <v>667</v>
      </c>
      <c r="C191" s="14" t="s">
        <v>668</v>
      </c>
      <c r="D191" s="14" t="s">
        <v>127</v>
      </c>
      <c r="E191" s="14" t="s">
        <v>383</v>
      </c>
      <c r="F191" s="14" t="s">
        <v>129</v>
      </c>
      <c r="G191" s="14" t="s">
        <v>377</v>
      </c>
      <c r="H191" s="14" t="s">
        <v>378</v>
      </c>
      <c r="I191" s="14">
        <v>13891512999</v>
      </c>
      <c r="J191" s="14">
        <v>45</v>
      </c>
      <c r="K191" s="14">
        <v>45</v>
      </c>
      <c r="L191" s="14"/>
      <c r="M191" s="14">
        <v>45</v>
      </c>
      <c r="N191" s="14"/>
      <c r="O191" s="14"/>
      <c r="P191" s="14"/>
      <c r="Q191" s="14"/>
      <c r="R191" s="14"/>
      <c r="S191" s="14"/>
      <c r="T191" s="14"/>
      <c r="U191" s="14"/>
      <c r="V191" s="14"/>
      <c r="W191" s="14"/>
      <c r="X191" s="14" t="s">
        <v>119</v>
      </c>
      <c r="Y191" s="14" t="s">
        <v>101</v>
      </c>
      <c r="Z191" s="14" t="s">
        <v>120</v>
      </c>
      <c r="AA191" s="14" t="s">
        <v>120</v>
      </c>
      <c r="AB191" s="14" t="s">
        <v>120</v>
      </c>
      <c r="AC191" s="14" t="s">
        <v>120</v>
      </c>
      <c r="AD191" s="14">
        <v>50</v>
      </c>
      <c r="AE191" s="14">
        <v>140</v>
      </c>
      <c r="AF191" s="14">
        <v>300</v>
      </c>
      <c r="AG191" s="14" t="s">
        <v>663</v>
      </c>
      <c r="AH191" s="14" t="s">
        <v>664</v>
      </c>
      <c r="AI191" s="23"/>
    </row>
    <row r="192" ht="65" customHeight="1" spans="1:35">
      <c r="A192" s="15">
        <v>7</v>
      </c>
      <c r="B192" s="14" t="s">
        <v>669</v>
      </c>
      <c r="C192" s="14" t="s">
        <v>670</v>
      </c>
      <c r="D192" s="14" t="s">
        <v>127</v>
      </c>
      <c r="E192" s="14" t="s">
        <v>337</v>
      </c>
      <c r="F192" s="14" t="s">
        <v>129</v>
      </c>
      <c r="G192" s="14" t="s">
        <v>377</v>
      </c>
      <c r="H192" s="14" t="s">
        <v>378</v>
      </c>
      <c r="I192" s="14">
        <v>13891512999</v>
      </c>
      <c r="J192" s="14">
        <v>30</v>
      </c>
      <c r="K192" s="14">
        <v>30</v>
      </c>
      <c r="L192" s="14"/>
      <c r="M192" s="14">
        <v>30</v>
      </c>
      <c r="N192" s="14"/>
      <c r="O192" s="14"/>
      <c r="P192" s="14"/>
      <c r="Q192" s="14"/>
      <c r="R192" s="14"/>
      <c r="S192" s="14"/>
      <c r="T192" s="14"/>
      <c r="U192" s="14"/>
      <c r="V192" s="14"/>
      <c r="W192" s="14"/>
      <c r="X192" s="14" t="s">
        <v>119</v>
      </c>
      <c r="Y192" s="14" t="s">
        <v>101</v>
      </c>
      <c r="Z192" s="14" t="s">
        <v>120</v>
      </c>
      <c r="AA192" s="14" t="s">
        <v>120</v>
      </c>
      <c r="AB192" s="14" t="s">
        <v>120</v>
      </c>
      <c r="AC192" s="14" t="s">
        <v>120</v>
      </c>
      <c r="AD192" s="14">
        <v>50</v>
      </c>
      <c r="AE192" s="14">
        <v>140</v>
      </c>
      <c r="AF192" s="14">
        <v>300</v>
      </c>
      <c r="AG192" s="14" t="s">
        <v>663</v>
      </c>
      <c r="AH192" s="14" t="s">
        <v>664</v>
      </c>
      <c r="AI192" s="23"/>
    </row>
    <row r="193" ht="65" customHeight="1" spans="1:35">
      <c r="A193" s="15">
        <v>8</v>
      </c>
      <c r="B193" s="14" t="s">
        <v>671</v>
      </c>
      <c r="C193" s="14" t="s">
        <v>672</v>
      </c>
      <c r="D193" s="14" t="s">
        <v>127</v>
      </c>
      <c r="E193" s="14" t="s">
        <v>364</v>
      </c>
      <c r="F193" s="14" t="s">
        <v>129</v>
      </c>
      <c r="G193" s="14" t="s">
        <v>377</v>
      </c>
      <c r="H193" s="14" t="s">
        <v>378</v>
      </c>
      <c r="I193" s="14">
        <v>13891512999</v>
      </c>
      <c r="J193" s="14">
        <v>30</v>
      </c>
      <c r="K193" s="14">
        <v>30</v>
      </c>
      <c r="L193" s="14"/>
      <c r="M193" s="14">
        <v>30</v>
      </c>
      <c r="N193" s="14"/>
      <c r="O193" s="14"/>
      <c r="P193" s="14"/>
      <c r="Q193" s="14"/>
      <c r="R193" s="14"/>
      <c r="S193" s="14"/>
      <c r="T193" s="14"/>
      <c r="U193" s="14"/>
      <c r="V193" s="14"/>
      <c r="W193" s="14"/>
      <c r="X193" s="14" t="s">
        <v>119</v>
      </c>
      <c r="Y193" s="14" t="s">
        <v>101</v>
      </c>
      <c r="Z193" s="14" t="s">
        <v>120</v>
      </c>
      <c r="AA193" s="14" t="s">
        <v>120</v>
      </c>
      <c r="AB193" s="14" t="s">
        <v>120</v>
      </c>
      <c r="AC193" s="14" t="s">
        <v>120</v>
      </c>
      <c r="AD193" s="14">
        <v>50</v>
      </c>
      <c r="AE193" s="14">
        <v>140</v>
      </c>
      <c r="AF193" s="14">
        <v>300</v>
      </c>
      <c r="AG193" s="14" t="s">
        <v>663</v>
      </c>
      <c r="AH193" s="14" t="s">
        <v>664</v>
      </c>
      <c r="AI193" s="23"/>
    </row>
    <row r="194" ht="65" customHeight="1" spans="1:35">
      <c r="A194" s="15">
        <v>9</v>
      </c>
      <c r="B194" s="14" t="s">
        <v>673</v>
      </c>
      <c r="C194" s="14" t="s">
        <v>674</v>
      </c>
      <c r="D194" s="14" t="s">
        <v>127</v>
      </c>
      <c r="E194" s="14" t="s">
        <v>436</v>
      </c>
      <c r="F194" s="14" t="s">
        <v>129</v>
      </c>
      <c r="G194" s="14" t="s">
        <v>377</v>
      </c>
      <c r="H194" s="14" t="s">
        <v>378</v>
      </c>
      <c r="I194" s="14">
        <v>13891512999</v>
      </c>
      <c r="J194" s="14">
        <v>30</v>
      </c>
      <c r="K194" s="14">
        <v>30</v>
      </c>
      <c r="L194" s="14"/>
      <c r="M194" s="14">
        <v>30</v>
      </c>
      <c r="N194" s="14"/>
      <c r="O194" s="14"/>
      <c r="P194" s="14"/>
      <c r="Q194" s="14"/>
      <c r="R194" s="14"/>
      <c r="S194" s="14"/>
      <c r="T194" s="14"/>
      <c r="U194" s="14"/>
      <c r="V194" s="14"/>
      <c r="W194" s="14"/>
      <c r="X194" s="14" t="s">
        <v>119</v>
      </c>
      <c r="Y194" s="14" t="s">
        <v>101</v>
      </c>
      <c r="Z194" s="14" t="s">
        <v>101</v>
      </c>
      <c r="AA194" s="14" t="s">
        <v>120</v>
      </c>
      <c r="AB194" s="14" t="s">
        <v>120</v>
      </c>
      <c r="AC194" s="14" t="s">
        <v>120</v>
      </c>
      <c r="AD194" s="14">
        <v>50</v>
      </c>
      <c r="AE194" s="14">
        <v>140</v>
      </c>
      <c r="AF194" s="14">
        <v>300</v>
      </c>
      <c r="AG194" s="14" t="s">
        <v>663</v>
      </c>
      <c r="AH194" s="14" t="s">
        <v>664</v>
      </c>
      <c r="AI194" s="23"/>
    </row>
    <row r="195" ht="65" customHeight="1" spans="1:35">
      <c r="A195" s="15">
        <v>10</v>
      </c>
      <c r="B195" s="14" t="s">
        <v>675</v>
      </c>
      <c r="C195" s="14" t="s">
        <v>676</v>
      </c>
      <c r="D195" s="14" t="s">
        <v>127</v>
      </c>
      <c r="E195" s="14" t="s">
        <v>258</v>
      </c>
      <c r="F195" s="14" t="s">
        <v>129</v>
      </c>
      <c r="G195" s="14" t="s">
        <v>377</v>
      </c>
      <c r="H195" s="14" t="s">
        <v>378</v>
      </c>
      <c r="I195" s="14">
        <v>13891512999</v>
      </c>
      <c r="J195" s="14">
        <v>45</v>
      </c>
      <c r="K195" s="14">
        <v>45</v>
      </c>
      <c r="L195" s="14"/>
      <c r="M195" s="14">
        <v>45</v>
      </c>
      <c r="N195" s="14"/>
      <c r="O195" s="14"/>
      <c r="P195" s="14"/>
      <c r="Q195" s="14"/>
      <c r="R195" s="14"/>
      <c r="S195" s="14"/>
      <c r="T195" s="14"/>
      <c r="U195" s="14"/>
      <c r="V195" s="14"/>
      <c r="W195" s="14"/>
      <c r="X195" s="14" t="s">
        <v>119</v>
      </c>
      <c r="Y195" s="14" t="s">
        <v>101</v>
      </c>
      <c r="Z195" s="14" t="s">
        <v>120</v>
      </c>
      <c r="AA195" s="14" t="s">
        <v>120</v>
      </c>
      <c r="AB195" s="14" t="s">
        <v>120</v>
      </c>
      <c r="AC195" s="14" t="s">
        <v>120</v>
      </c>
      <c r="AD195" s="14">
        <v>50</v>
      </c>
      <c r="AE195" s="14">
        <v>140</v>
      </c>
      <c r="AF195" s="14">
        <v>300</v>
      </c>
      <c r="AG195" s="14" t="s">
        <v>663</v>
      </c>
      <c r="AH195" s="14" t="s">
        <v>664</v>
      </c>
      <c r="AI195" s="23"/>
    </row>
    <row r="196" ht="65" customHeight="1" spans="1:35">
      <c r="A196" s="15">
        <v>11</v>
      </c>
      <c r="B196" s="14" t="s">
        <v>677</v>
      </c>
      <c r="C196" s="14" t="s">
        <v>678</v>
      </c>
      <c r="D196" s="14" t="s">
        <v>127</v>
      </c>
      <c r="E196" s="14" t="s">
        <v>467</v>
      </c>
      <c r="F196" s="14" t="s">
        <v>129</v>
      </c>
      <c r="G196" s="14" t="s">
        <v>377</v>
      </c>
      <c r="H196" s="14" t="s">
        <v>378</v>
      </c>
      <c r="I196" s="14">
        <v>13891512999</v>
      </c>
      <c r="J196" s="14">
        <v>30</v>
      </c>
      <c r="K196" s="14">
        <v>30</v>
      </c>
      <c r="L196" s="14"/>
      <c r="M196" s="14">
        <v>30</v>
      </c>
      <c r="N196" s="14"/>
      <c r="O196" s="14"/>
      <c r="P196" s="14"/>
      <c r="Q196" s="14"/>
      <c r="R196" s="14"/>
      <c r="S196" s="14"/>
      <c r="T196" s="14"/>
      <c r="U196" s="14"/>
      <c r="V196" s="14"/>
      <c r="W196" s="14"/>
      <c r="X196" s="14" t="s">
        <v>119</v>
      </c>
      <c r="Y196" s="14" t="s">
        <v>101</v>
      </c>
      <c r="Z196" s="14" t="s">
        <v>101</v>
      </c>
      <c r="AA196" s="14" t="s">
        <v>120</v>
      </c>
      <c r="AB196" s="14" t="s">
        <v>120</v>
      </c>
      <c r="AC196" s="14" t="s">
        <v>120</v>
      </c>
      <c r="AD196" s="14">
        <v>50</v>
      </c>
      <c r="AE196" s="14">
        <v>140</v>
      </c>
      <c r="AF196" s="14">
        <v>300</v>
      </c>
      <c r="AG196" s="14" t="s">
        <v>663</v>
      </c>
      <c r="AH196" s="14" t="s">
        <v>664</v>
      </c>
      <c r="AI196" s="23"/>
    </row>
    <row r="197" ht="65" customHeight="1" spans="1:35">
      <c r="A197" s="15">
        <v>12</v>
      </c>
      <c r="B197" s="14" t="s">
        <v>679</v>
      </c>
      <c r="C197" s="14" t="s">
        <v>680</v>
      </c>
      <c r="D197" s="14" t="s">
        <v>127</v>
      </c>
      <c r="E197" s="14" t="s">
        <v>681</v>
      </c>
      <c r="F197" s="14" t="s">
        <v>129</v>
      </c>
      <c r="G197" s="14" t="s">
        <v>377</v>
      </c>
      <c r="H197" s="14" t="s">
        <v>378</v>
      </c>
      <c r="I197" s="14">
        <v>13891512999</v>
      </c>
      <c r="J197" s="14">
        <v>80</v>
      </c>
      <c r="K197" s="14">
        <v>80</v>
      </c>
      <c r="L197" s="14"/>
      <c r="M197" s="14">
        <v>80</v>
      </c>
      <c r="N197" s="14"/>
      <c r="O197" s="14"/>
      <c r="P197" s="14"/>
      <c r="Q197" s="14"/>
      <c r="R197" s="14"/>
      <c r="S197" s="14"/>
      <c r="T197" s="14"/>
      <c r="U197" s="14"/>
      <c r="V197" s="14"/>
      <c r="W197" s="14"/>
      <c r="X197" s="14" t="s">
        <v>119</v>
      </c>
      <c r="Y197" s="14" t="s">
        <v>101</v>
      </c>
      <c r="Z197" s="14" t="s">
        <v>120</v>
      </c>
      <c r="AA197" s="14" t="s">
        <v>120</v>
      </c>
      <c r="AB197" s="14" t="s">
        <v>120</v>
      </c>
      <c r="AC197" s="14" t="s">
        <v>120</v>
      </c>
      <c r="AD197" s="14">
        <v>30</v>
      </c>
      <c r="AE197" s="14">
        <v>100</v>
      </c>
      <c r="AF197" s="14">
        <v>400</v>
      </c>
      <c r="AG197" s="14" t="s">
        <v>682</v>
      </c>
      <c r="AH197" s="14" t="s">
        <v>683</v>
      </c>
      <c r="AI197" s="23"/>
    </row>
    <row r="198" ht="65" customHeight="1" spans="1:35">
      <c r="A198" s="15">
        <v>13</v>
      </c>
      <c r="B198" s="14" t="s">
        <v>684</v>
      </c>
      <c r="C198" s="14" t="s">
        <v>685</v>
      </c>
      <c r="D198" s="14" t="s">
        <v>127</v>
      </c>
      <c r="E198" s="14" t="s">
        <v>686</v>
      </c>
      <c r="F198" s="14" t="s">
        <v>129</v>
      </c>
      <c r="G198" s="14" t="s">
        <v>377</v>
      </c>
      <c r="H198" s="14" t="s">
        <v>378</v>
      </c>
      <c r="I198" s="14">
        <v>13891512999</v>
      </c>
      <c r="J198" s="14">
        <v>40</v>
      </c>
      <c r="K198" s="14">
        <v>40</v>
      </c>
      <c r="L198" s="14"/>
      <c r="M198" s="14">
        <v>40</v>
      </c>
      <c r="N198" s="14"/>
      <c r="O198" s="14"/>
      <c r="P198" s="14"/>
      <c r="Q198" s="14"/>
      <c r="R198" s="14"/>
      <c r="S198" s="14"/>
      <c r="T198" s="14"/>
      <c r="U198" s="14"/>
      <c r="V198" s="14"/>
      <c r="W198" s="14"/>
      <c r="X198" s="14" t="s">
        <v>119</v>
      </c>
      <c r="Y198" s="14" t="s">
        <v>101</v>
      </c>
      <c r="Z198" s="14" t="s">
        <v>120</v>
      </c>
      <c r="AA198" s="14" t="s">
        <v>120</v>
      </c>
      <c r="AB198" s="14" t="s">
        <v>120</v>
      </c>
      <c r="AC198" s="14" t="s">
        <v>120</v>
      </c>
      <c r="AD198" s="14">
        <v>30</v>
      </c>
      <c r="AE198" s="14">
        <v>100</v>
      </c>
      <c r="AF198" s="14">
        <v>400</v>
      </c>
      <c r="AG198" s="14" t="s">
        <v>682</v>
      </c>
      <c r="AH198" s="14" t="s">
        <v>683</v>
      </c>
      <c r="AI198" s="23"/>
    </row>
    <row r="199" ht="65" customHeight="1" spans="1:35">
      <c r="A199" s="15">
        <v>14</v>
      </c>
      <c r="B199" s="14" t="s">
        <v>687</v>
      </c>
      <c r="C199" s="14" t="s">
        <v>688</v>
      </c>
      <c r="D199" s="14" t="s">
        <v>127</v>
      </c>
      <c r="E199" s="14" t="s">
        <v>689</v>
      </c>
      <c r="F199" s="14" t="s">
        <v>129</v>
      </c>
      <c r="G199" s="14" t="s">
        <v>377</v>
      </c>
      <c r="H199" s="14" t="s">
        <v>378</v>
      </c>
      <c r="I199" s="14">
        <v>13891512999</v>
      </c>
      <c r="J199" s="14">
        <v>80</v>
      </c>
      <c r="K199" s="14">
        <v>80</v>
      </c>
      <c r="L199" s="14"/>
      <c r="M199" s="14">
        <v>80</v>
      </c>
      <c r="N199" s="14"/>
      <c r="O199" s="14"/>
      <c r="P199" s="14"/>
      <c r="Q199" s="14"/>
      <c r="R199" s="14"/>
      <c r="S199" s="14"/>
      <c r="T199" s="14"/>
      <c r="U199" s="14"/>
      <c r="V199" s="14"/>
      <c r="W199" s="14"/>
      <c r="X199" s="14" t="s">
        <v>119</v>
      </c>
      <c r="Y199" s="14" t="s">
        <v>101</v>
      </c>
      <c r="Z199" s="14" t="s">
        <v>120</v>
      </c>
      <c r="AA199" s="14" t="s">
        <v>120</v>
      </c>
      <c r="AB199" s="14" t="s">
        <v>120</v>
      </c>
      <c r="AC199" s="14" t="s">
        <v>120</v>
      </c>
      <c r="AD199" s="14">
        <v>30</v>
      </c>
      <c r="AE199" s="14">
        <v>100</v>
      </c>
      <c r="AF199" s="14">
        <v>400</v>
      </c>
      <c r="AG199" s="14" t="s">
        <v>682</v>
      </c>
      <c r="AH199" s="14" t="s">
        <v>683</v>
      </c>
      <c r="AI199" s="23"/>
    </row>
    <row r="200" ht="65" customHeight="1" spans="1:35">
      <c r="A200" s="15">
        <v>15</v>
      </c>
      <c r="B200" s="14" t="s">
        <v>690</v>
      </c>
      <c r="C200" s="14" t="s">
        <v>691</v>
      </c>
      <c r="D200" s="14" t="s">
        <v>127</v>
      </c>
      <c r="E200" s="14" t="s">
        <v>692</v>
      </c>
      <c r="F200" s="14" t="s">
        <v>129</v>
      </c>
      <c r="G200" s="14" t="s">
        <v>377</v>
      </c>
      <c r="H200" s="14" t="s">
        <v>378</v>
      </c>
      <c r="I200" s="14">
        <v>13891512999</v>
      </c>
      <c r="J200" s="14">
        <v>60</v>
      </c>
      <c r="K200" s="14">
        <v>60</v>
      </c>
      <c r="L200" s="14"/>
      <c r="M200" s="14">
        <v>60</v>
      </c>
      <c r="N200" s="14"/>
      <c r="O200" s="14"/>
      <c r="P200" s="14"/>
      <c r="Q200" s="14"/>
      <c r="R200" s="14"/>
      <c r="S200" s="14"/>
      <c r="T200" s="14"/>
      <c r="U200" s="14"/>
      <c r="V200" s="14"/>
      <c r="W200" s="14"/>
      <c r="X200" s="14" t="s">
        <v>119</v>
      </c>
      <c r="Y200" s="14" t="s">
        <v>101</v>
      </c>
      <c r="Z200" s="14" t="s">
        <v>101</v>
      </c>
      <c r="AA200" s="14" t="s">
        <v>120</v>
      </c>
      <c r="AB200" s="14" t="s">
        <v>120</v>
      </c>
      <c r="AC200" s="14" t="s">
        <v>120</v>
      </c>
      <c r="AD200" s="14">
        <v>30</v>
      </c>
      <c r="AE200" s="14">
        <v>100</v>
      </c>
      <c r="AF200" s="14">
        <v>400</v>
      </c>
      <c r="AG200" s="14" t="s">
        <v>682</v>
      </c>
      <c r="AH200" s="14" t="s">
        <v>683</v>
      </c>
      <c r="AI200" s="23"/>
    </row>
    <row r="201" ht="65" customHeight="1" spans="1:35">
      <c r="A201" s="15">
        <v>16</v>
      </c>
      <c r="B201" s="14" t="s">
        <v>693</v>
      </c>
      <c r="C201" s="14" t="s">
        <v>694</v>
      </c>
      <c r="D201" s="14" t="s">
        <v>127</v>
      </c>
      <c r="E201" s="14" t="s">
        <v>695</v>
      </c>
      <c r="F201" s="14" t="s">
        <v>129</v>
      </c>
      <c r="G201" s="14" t="s">
        <v>377</v>
      </c>
      <c r="H201" s="14" t="s">
        <v>378</v>
      </c>
      <c r="I201" s="14">
        <v>13891512999</v>
      </c>
      <c r="J201" s="14">
        <v>40</v>
      </c>
      <c r="K201" s="14">
        <v>40</v>
      </c>
      <c r="L201" s="14"/>
      <c r="M201" s="14">
        <v>40</v>
      </c>
      <c r="N201" s="14"/>
      <c r="O201" s="14"/>
      <c r="P201" s="14"/>
      <c r="Q201" s="14"/>
      <c r="R201" s="14"/>
      <c r="S201" s="14"/>
      <c r="T201" s="14"/>
      <c r="U201" s="14"/>
      <c r="V201" s="14"/>
      <c r="W201" s="14"/>
      <c r="X201" s="14" t="s">
        <v>119</v>
      </c>
      <c r="Y201" s="14" t="s">
        <v>101</v>
      </c>
      <c r="Z201" s="14" t="s">
        <v>120</v>
      </c>
      <c r="AA201" s="14" t="s">
        <v>120</v>
      </c>
      <c r="AB201" s="14" t="s">
        <v>120</v>
      </c>
      <c r="AC201" s="14" t="s">
        <v>120</v>
      </c>
      <c r="AD201" s="14">
        <v>30</v>
      </c>
      <c r="AE201" s="14">
        <v>100</v>
      </c>
      <c r="AF201" s="14">
        <v>400</v>
      </c>
      <c r="AG201" s="14" t="s">
        <v>682</v>
      </c>
      <c r="AH201" s="14" t="s">
        <v>683</v>
      </c>
      <c r="AI201" s="23"/>
    </row>
    <row r="202" ht="65" customHeight="1" spans="1:35">
      <c r="A202" s="15">
        <v>17</v>
      </c>
      <c r="B202" s="14" t="s">
        <v>696</v>
      </c>
      <c r="C202" s="14" t="s">
        <v>697</v>
      </c>
      <c r="D202" s="14" t="s">
        <v>127</v>
      </c>
      <c r="E202" s="14" t="s">
        <v>698</v>
      </c>
      <c r="F202" s="14" t="s">
        <v>129</v>
      </c>
      <c r="G202" s="14" t="s">
        <v>377</v>
      </c>
      <c r="H202" s="14" t="s">
        <v>378</v>
      </c>
      <c r="I202" s="14">
        <v>13891512999</v>
      </c>
      <c r="J202" s="14">
        <v>80</v>
      </c>
      <c r="K202" s="14">
        <v>80</v>
      </c>
      <c r="L202" s="14"/>
      <c r="M202" s="14">
        <v>80</v>
      </c>
      <c r="N202" s="14"/>
      <c r="O202" s="14"/>
      <c r="P202" s="14"/>
      <c r="Q202" s="14"/>
      <c r="R202" s="14"/>
      <c r="S202" s="14"/>
      <c r="T202" s="14"/>
      <c r="U202" s="14"/>
      <c r="V202" s="14"/>
      <c r="W202" s="14"/>
      <c r="X202" s="14" t="s">
        <v>119</v>
      </c>
      <c r="Y202" s="14" t="s">
        <v>101</v>
      </c>
      <c r="Z202" s="14" t="s">
        <v>120</v>
      </c>
      <c r="AA202" s="14" t="s">
        <v>120</v>
      </c>
      <c r="AB202" s="14" t="s">
        <v>120</v>
      </c>
      <c r="AC202" s="14" t="s">
        <v>120</v>
      </c>
      <c r="AD202" s="14">
        <v>30</v>
      </c>
      <c r="AE202" s="14">
        <v>100</v>
      </c>
      <c r="AF202" s="14">
        <v>400</v>
      </c>
      <c r="AG202" s="14" t="s">
        <v>682</v>
      </c>
      <c r="AH202" s="14" t="s">
        <v>683</v>
      </c>
      <c r="AI202" s="23"/>
    </row>
    <row r="203" ht="35.1" customHeight="1" spans="1:35">
      <c r="A203" s="13" t="s">
        <v>67</v>
      </c>
      <c r="B203" s="12">
        <f>B204+B205+B206+B207</f>
        <v>0</v>
      </c>
      <c r="C203" s="12"/>
      <c r="D203" s="12"/>
      <c r="E203" s="12"/>
      <c r="F203" s="12"/>
      <c r="G203" s="12"/>
      <c r="H203" s="12"/>
      <c r="I203" s="12"/>
      <c r="J203" s="12">
        <f>J204+J205+J206+J207</f>
        <v>0</v>
      </c>
      <c r="K203" s="12">
        <f t="shared" ref="K203:W203" si="38">K204+K205+K206+K207</f>
        <v>0</v>
      </c>
      <c r="L203" s="12">
        <f t="shared" si="38"/>
        <v>0</v>
      </c>
      <c r="M203" s="12">
        <f t="shared" si="38"/>
        <v>0</v>
      </c>
      <c r="N203" s="12">
        <f t="shared" si="38"/>
        <v>0</v>
      </c>
      <c r="O203" s="12">
        <f t="shared" si="38"/>
        <v>0</v>
      </c>
      <c r="P203" s="12">
        <f t="shared" si="38"/>
        <v>0</v>
      </c>
      <c r="Q203" s="12">
        <f t="shared" si="38"/>
        <v>0</v>
      </c>
      <c r="R203" s="12">
        <f t="shared" si="38"/>
        <v>0</v>
      </c>
      <c r="S203" s="12">
        <f t="shared" si="38"/>
        <v>0</v>
      </c>
      <c r="T203" s="12">
        <f t="shared" si="38"/>
        <v>0</v>
      </c>
      <c r="U203" s="12">
        <f t="shared" si="38"/>
        <v>0</v>
      </c>
      <c r="V203" s="12">
        <f t="shared" si="38"/>
        <v>0</v>
      </c>
      <c r="W203" s="12">
        <f t="shared" si="38"/>
        <v>0</v>
      </c>
      <c r="X203" s="12"/>
      <c r="Y203" s="12"/>
      <c r="Z203" s="12"/>
      <c r="AA203" s="12"/>
      <c r="AB203" s="12"/>
      <c r="AC203" s="12"/>
      <c r="AD203" s="12">
        <f t="shared" ref="AD203:AF203" si="39">AD204+AD205+AD206+AD207</f>
        <v>0</v>
      </c>
      <c r="AE203" s="12">
        <f t="shared" si="39"/>
        <v>0</v>
      </c>
      <c r="AF203" s="12">
        <f t="shared" si="39"/>
        <v>0</v>
      </c>
      <c r="AG203" s="14"/>
      <c r="AH203" s="14"/>
      <c r="AI203" s="23"/>
    </row>
    <row r="204" ht="35.1" customHeight="1" spans="1:35">
      <c r="A204" s="11" t="s">
        <v>68</v>
      </c>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23"/>
    </row>
    <row r="205" ht="35.1" customHeight="1" spans="1:35">
      <c r="A205" s="11" t="s">
        <v>69</v>
      </c>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23"/>
    </row>
    <row r="206" ht="35.1" customHeight="1" spans="1:35">
      <c r="A206" s="11" t="s">
        <v>70</v>
      </c>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23"/>
    </row>
    <row r="207" ht="35.1" customHeight="1" spans="1:35">
      <c r="A207" s="11" t="s">
        <v>699</v>
      </c>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c r="AA207" s="23"/>
      <c r="AB207" s="23"/>
      <c r="AC207" s="23"/>
      <c r="AD207" s="23"/>
      <c r="AE207" s="23"/>
      <c r="AF207" s="23"/>
      <c r="AG207" s="23"/>
      <c r="AH207" s="23"/>
      <c r="AI207" s="23"/>
    </row>
    <row r="208" ht="35.1" customHeight="1" spans="1:35">
      <c r="A208" s="26" t="s">
        <v>72</v>
      </c>
      <c r="B208" s="23"/>
      <c r="C208" s="23"/>
      <c r="D208" s="23"/>
      <c r="E208" s="23"/>
      <c r="F208" s="23"/>
      <c r="G208" s="23"/>
      <c r="H208" s="23"/>
      <c r="I208" s="23"/>
      <c r="J208" s="23">
        <f>J209</f>
        <v>0</v>
      </c>
      <c r="K208" s="23">
        <f t="shared" ref="K208:W208" si="40">K209</f>
        <v>0</v>
      </c>
      <c r="L208" s="23">
        <f t="shared" si="40"/>
        <v>0</v>
      </c>
      <c r="M208" s="23">
        <f t="shared" si="40"/>
        <v>0</v>
      </c>
      <c r="N208" s="23">
        <f t="shared" si="40"/>
        <v>0</v>
      </c>
      <c r="O208" s="23">
        <f t="shared" si="40"/>
        <v>0</v>
      </c>
      <c r="P208" s="23">
        <f t="shared" si="40"/>
        <v>0</v>
      </c>
      <c r="Q208" s="23">
        <f t="shared" si="40"/>
        <v>0</v>
      </c>
      <c r="R208" s="23">
        <f t="shared" si="40"/>
        <v>0</v>
      </c>
      <c r="S208" s="23">
        <f t="shared" si="40"/>
        <v>0</v>
      </c>
      <c r="T208" s="23">
        <f t="shared" si="40"/>
        <v>0</v>
      </c>
      <c r="U208" s="23">
        <f t="shared" si="40"/>
        <v>0</v>
      </c>
      <c r="V208" s="23">
        <f t="shared" si="40"/>
        <v>0</v>
      </c>
      <c r="W208" s="23">
        <f t="shared" si="40"/>
        <v>0</v>
      </c>
      <c r="X208" s="23"/>
      <c r="Y208" s="23"/>
      <c r="Z208" s="23"/>
      <c r="AA208" s="23"/>
      <c r="AB208" s="23"/>
      <c r="AC208" s="23"/>
      <c r="AD208" s="23"/>
      <c r="AE208" s="23"/>
      <c r="AF208" s="23"/>
      <c r="AG208" s="23"/>
      <c r="AH208" s="23"/>
      <c r="AI208" s="23"/>
    </row>
    <row r="209" ht="65" customHeight="1" spans="1:35">
      <c r="A209" s="26"/>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23"/>
      <c r="AI209" s="23"/>
    </row>
  </sheetData>
  <autoFilter ref="A5:AP209">
    <extLst/>
  </autoFilter>
  <mergeCells count="27">
    <mergeCell ref="A1:AH1"/>
    <mergeCell ref="D2:E2"/>
    <mergeCell ref="J2:W2"/>
    <mergeCell ref="AL2:AO2"/>
    <mergeCell ref="K3:O3"/>
    <mergeCell ref="P3:W3"/>
    <mergeCell ref="A2:A4"/>
    <mergeCell ref="B2:B4"/>
    <mergeCell ref="C2:C4"/>
    <mergeCell ref="D3:D4"/>
    <mergeCell ref="E3:E4"/>
    <mergeCell ref="F2:F4"/>
    <mergeCell ref="G2:G4"/>
    <mergeCell ref="H2:H4"/>
    <mergeCell ref="I2:I4"/>
    <mergeCell ref="J3:J4"/>
    <mergeCell ref="X2:X4"/>
    <mergeCell ref="Y2:Y4"/>
    <mergeCell ref="Z2:Z4"/>
    <mergeCell ref="AA2:AA4"/>
    <mergeCell ref="AB2:AB4"/>
    <mergeCell ref="AC2:AC4"/>
    <mergeCell ref="AF2:AF4"/>
    <mergeCell ref="AG2:AG4"/>
    <mergeCell ref="AH2:AH4"/>
    <mergeCell ref="AI2:AI4"/>
    <mergeCell ref="AD2:AE3"/>
  </mergeCells>
  <dataValidations count="3">
    <dataValidation type="list" allowBlank="1" showInputMessage="1" showErrorMessage="1" sqref="F1 F69 F70 F114 F115 F116 F120 F125 F130 F135 F136 F139 F140 F144 F148 F152 F153 F160 F164 F169 F208 F5:F7 F71:F77 F78:F80 F111:F112 F117:F119 F127:F128 F132:F133 F137:F138 F141:F142 F146:F147 F150:F151 F161:F162 F166:F167 F171:F172 F203:F207 F210:F1048576">
      <formula1>$AM$3:$AM$6</formula1>
    </dataValidation>
    <dataValidation type="list" allowBlank="1" showInputMessage="1" showErrorMessage="1" sqref="X1 X8 X9 X69 X70 X94 X97 X103 X104 X105 X106 X107 X108 X113 X114 X115 X116 X120 X121 X122 X123 X124 X125 X126 X129 X130 X131 X134 X135 X136 X139 X140 X141 X143 X145 X149 X152 X153 X157 X158 X159 X160 X163 X164 X165 X168 X169 X170 X173 X178 X179 X180 X185 X188 X197 X198 X199 X200 X208 X209 X5:X7 X10:X68 X71:X77 X78:X80 X81:X85 X86:X87 X88:X90 X91:X93 X95:X96 X98:X99 X100:X102 X109:X110 X111:X112 X117:X119 X127:X128 X132:X133 X137:X138 X146:X147 X150:X151 X154:X156 X161:X162 X166:X167 X171:X172 X174:X177 X181:X184 X186:X187 X189:X196 X201:X202 X203:X207 X210:X1048576">
      <formula1>$AN$3:$AN$4</formula1>
    </dataValidation>
    <dataValidation type="list" allowBlank="1" showInputMessage="1" showErrorMessage="1" sqref="Y1:AC1 Y8 Z8 AA8 AB8 AC8 Y9:Z9 AA9:AC9 Y10:Z10 AA10:AC10 Y11:Z11 AA11:AC11 Y69:AC69 Y70:AC70 Y94:AC94 Y97:AC97 Y103 Z103 AA103 AB103 AC103 Y104 Z104 AA104 AB104 AC104 Y105 Z105 AA105 AB105 AC105 Y106 Z106 AA106 AB106 AC106 Y107 Z107 AA107 AB107 AC107 Y108 Z108 AA108 AB108 AC108 Y109:AC109 Y110:AC110 Y113:AC113 Y114:AC114 Y115:AC115 Y116:AC116 Y120:AC120 Y121 Z121 AA121 AB121 AC121 Y122 Z122 AA122 AB122 AC122 Y123 Z123 AA123 AB123 AC123 Y124 Z124 AA124 AB124 AC124 Y125:AC125 Y126:AC126 Y129:AC129 Y130:AC130 Y131:AC131 Y134:AC134 Y135:AC135 Y136:AC136 Y139:AC139 Y140:AC140 Y141:AC141 Y143:AC143 Y145:AC145 Y149:AC149 Y152:AC152 Y153:AC153 Z157 AA157 AB157 AC157 Z158 AA158 AB158 AC158 Z159 AA159 AB159 AC159 Y160:AC160 Y163:AC163 Y164:AC164 Y165:AC165 Y168:AC168 Y169:AC169 Y170:AC170 Y173 Z173 AA173 AB173 AC173 Y178 Z178 AA178 AB178 AC178 Y179 Z179 AA179 AB179 AC179 Y180:AC180 Y185:AC185 Y188 Z188 AA188 AB188 AC188 Y197 Z197 AA197 AB197 AC197 Y198 Z198 AA198 AB198 AC198 Y199 Z199 AA199 AB199 AC199 Y200 Z200 AA200 AB200 AC200 Y208:AC208 Y209:AC209 Y98:Y99 Y100:Y102 Y154:Y159 Y174:Y177 Y186:Y187 Y189:Y196 Y201:Y202 Z98:Z99 Z100:Z102 Z154:Z156 Z174:Z177 Z186:Z187 Z189:Z196 Z201:Z202 AA98:AA99 AA100:AA102 AA154:AA156 AA174:AA177 AA186:AA187 AA189:AA196 AA201:AA202 AB98:AB99 AB100:AB102 AB154:AB156 AB174:AB177 AB186:AB187 AB189:AB196 AB201:AB202 AC98:AC99 AC100:AC102 AC154:AC156 AC174:AC177 AC186:AC187 AC189:AC196 AC201:AC202 Y95:AC96 Y111:AC112 Y127:AC128 Y137:AC138 Y161:AC162 Y171:AC172 Y86:AC87 Y132:AC133 Y146:AC147 Y150:AC151 Y166:AC167 Y5:AC7 Y181:AC184 AA12:AC13 Y12:Z13 Y14:Z33 AA14:AC33 Y203:AC207 AA34:AC68 Y34:Z68 Y81:AC85 Y210:AC1048576 Y78:AC80 Y117:AC119 Y88:AC90 Y91:AC93 Y71:AC77">
      <formula1>$AO$3:$AO$4</formula1>
    </dataValidation>
  </dataValidations>
  <printOptions horizontalCentered="1"/>
  <pageMargins left="0.551181102362205" right="0.551181102362205" top="0.78740157480315" bottom="0.78740157480315" header="0.511811023622047" footer="0.511811023622047"/>
  <pageSetup paperSize="8" scale="37" firstPageNumber="7" fitToHeight="0" orientation="landscape" useFirstPageNumber="1"/>
  <headerFooter>
    <oddFooter>&amp;C- &amp;P -</oddFooter>
  </headerFooter>
  <ignoredErrors>
    <ignoredError sqref="F135 F152 F136 F137:F138 F139 F140 F70:F77 F115:F116"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项目库汇总表</vt:lpstr>
      <vt:lpstr>项目库明细表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GHZ</dc:creator>
  <cp:lastModifiedBy>86155</cp:lastModifiedBy>
  <dcterms:created xsi:type="dcterms:W3CDTF">2019-07-20T09:28:00Z</dcterms:created>
  <cp:lastPrinted>2019-07-26T07:41:00Z</cp:lastPrinted>
  <dcterms:modified xsi:type="dcterms:W3CDTF">2023-05-06T01:52:59Z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DA2672B98E104E158E7FD3A7CC67E0F9</vt:lpwstr>
  </property>
  <property fmtid="{D5CDD505-2E9C-101B-9397-08002B2CF9AE}" pid="4" name="KSOReadingLayout">
    <vt:bool>true</vt:bool>
  </property>
</Properties>
</file>