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库汇总表" sheetId="21" r:id="rId1"/>
    <sheet name="项目库明细表" sheetId="20" r:id="rId2"/>
  </sheets>
  <definedNames>
    <definedName name="_xlnm._FilterDatabase" localSheetId="1" hidden="1">项目库明细表!$A$6:$AP$170</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<sst xmlns="http://schemas.openxmlformats.org/spreadsheetml/2006/main" count="1818" uniqueCount="569">
  <si>
    <t>附件5-1</t>
  </si>
  <si>
    <r>
      <rPr>
        <sz val="18"/>
        <color theme="1"/>
        <rFont val="方正小标宋简体"/>
        <charset val="134"/>
      </rPr>
      <t>恒口示范区</t>
    </r>
    <r>
      <rPr>
        <u/>
        <sz val="18"/>
        <color theme="1"/>
        <rFont val="方正小标宋简体"/>
        <charset val="134"/>
      </rPr>
      <t xml:space="preserve"> 2022 </t>
    </r>
    <r>
      <rPr>
        <sz val="18"/>
        <color theme="1"/>
        <rFont val="方正小标宋简体"/>
        <charset val="134"/>
      </rPr>
      <t>年度巩固拓展脱贫攻坚成果同乡村振兴有效衔接项目库汇总表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</si>
  <si>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</si>
  <si>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</si>
  <si>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</si>
  <si>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</si>
  <si>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</si>
  <si>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</si>
  <si>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</si>
  <si>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</si>
  <si>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</si>
  <si>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</si>
  <si>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</si>
  <si>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</si>
  <si>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</si>
  <si>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</si>
  <si>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</si>
  <si>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</si>
  <si>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</si>
  <si>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</si>
  <si>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</si>
  <si>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</si>
  <si>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</si>
  <si>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</si>
  <si>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</si>
  <si>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</si>
  <si>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</si>
  <si>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</si>
  <si>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</si>
  <si>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</si>
  <si>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1.易地扶贫搬迁后扶</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</si>
  <si>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</si>
  <si>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</si>
  <si>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</si>
  <si>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</si>
  <si>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</si>
  <si>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</si>
  <si>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</si>
  <si>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</si>
  <si>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</si>
  <si>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</si>
  <si>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</si>
  <si>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</si>
  <si>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</si>
  <si>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</si>
  <si>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</si>
  <si>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</si>
  <si>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</si>
  <si>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</si>
  <si>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</si>
  <si>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</si>
  <si>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</si>
  <si>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</si>
  <si>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</si>
  <si>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</si>
  <si>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</si>
  <si>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</si>
  <si>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</si>
  <si>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</si>
  <si>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</si>
  <si>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</si>
  <si>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</si>
  <si>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</si>
  <si>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</si>
  <si>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</si>
  <si>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</si>
  <si>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</si>
  <si>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</si>
  <si>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</si>
  <si>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</si>
  <si>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</si>
  <si>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</si>
  <si>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</si>
  <si>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</si>
  <si>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附件5-2</t>
  </si>
  <si>
    <r>
      <rPr>
        <sz val="28"/>
        <color theme="1"/>
        <rFont val="方正小标宋简体"/>
        <charset val="134"/>
      </rPr>
      <t>恒口示范区</t>
    </r>
    <r>
      <rPr>
        <u/>
        <sz val="28"/>
        <color theme="1"/>
        <rFont val="方正小标宋简体"/>
        <charset val="134"/>
      </rPr>
      <t xml:space="preserve"> 2022 </t>
    </r>
    <r>
      <rPr>
        <sz val="28"/>
        <color theme="1"/>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</si>
  <si>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</si>
  <si>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</si>
  <si>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</si>
  <si>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</si>
  <si>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</si>
  <si>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</si>
  <si>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</si>
  <si>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</si>
  <si>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</si>
  <si>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</si>
  <si>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</si>
  <si>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</si>
  <si>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</si>
  <si>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</si>
  <si>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脱贫户及边缘户人口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</si>
  <si>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</si>
  <si>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</si>
  <si>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</si>
  <si>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</si>
  <si>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</si>
  <si>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</si>
  <si>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</si>
  <si>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</si>
  <si>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</si>
  <si>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</si>
  <si>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</si>
  <si>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</si>
  <si>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</si>
  <si>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</si>
  <si>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</si>
  <si>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</si>
  <si>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</si>
  <si>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</si>
  <si>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</si>
  <si>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</si>
  <si>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</si>
  <si>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</si>
  <si>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</si>
  <si>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</si>
  <si>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</si>
  <si>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</si>
  <si>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</si>
  <si>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</si>
  <si>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</si>
  <si>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</si>
  <si>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</si>
  <si>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</si>
  <si>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</si>
  <si>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</si>
  <si>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</si>
  <si>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2022年产业园区改造提升奖补项目</t>
  </si>
  <si>
    <t>对于积极带动脱贫户及边缘户发展的产业园区，发放工资补助</t>
  </si>
  <si>
    <t>恒口示范区</t>
  </si>
  <si>
    <t>90个村</t>
  </si>
  <si>
    <t>2022年</t>
  </si>
  <si>
    <t>社会保障与农技服务中心</t>
  </si>
  <si>
    <t>万凯</t>
  </si>
  <si>
    <t>13571462286</t>
  </si>
  <si>
    <t>鼓励产业园区加大带动脱贫户及农户发展力度，增加收入。</t>
  </si>
  <si>
    <t>1、★奖励产业园区带动贫困户及边缘户发展个数，≥25个；2、★补助资金发放及时率，≥100%；3、受益建档立卡贫困人口数，≥1000人；4、受益贫困人口满意度，≥91%；5、农业经营主体满意度，≥95%。</t>
  </si>
  <si>
    <t>2022年产业发展“先建后补”项目</t>
  </si>
  <si>
    <t>对于2022年新建、扩建产业园，按投入总金额，对园区予以一部分资金奖补</t>
  </si>
  <si>
    <t>鼓励产业园区加快发展，带动更多农户发展</t>
  </si>
  <si>
    <t>1、★产业园区自主建设补助个数，≥3个；2、★补助资金发放及时率，≥100%；3、受益建档立卡贫困人口数，≥700人；4、受益贫困人口满意度，≥91%；5、农业经营主体满意度，≥95%。</t>
  </si>
  <si>
    <t>2022年消费扶贫补助项目</t>
  </si>
  <si>
    <t>扶贫专馆收购脱贫户产品代销、物流配送、品牌打造、产品认定等费用补助</t>
  </si>
  <si>
    <t>巩固衔接办</t>
  </si>
  <si>
    <t>谢黎</t>
  </si>
  <si>
    <t>发展消费扶贫，解决扶贫产品出售问题，为贫困户增加收入</t>
  </si>
  <si>
    <t>1、★消费帮扶电商网店产品代销，≥2个；2、★带动增加建档立卡贫困人口收入（总收入），≥5万元；3、受益建档立卡贫困人口数，≥5000人；4、受益贫困人口满意度，≥91%；5、农业经营主体满意度，≥95%。</t>
  </si>
  <si>
    <t>2022年双椿村堰塘维修加固</t>
  </si>
  <si>
    <t>加固维修7口堰塘，发展水产养殖业</t>
  </si>
  <si>
    <t>恒口镇</t>
  </si>
  <si>
    <t>双椿村</t>
  </si>
  <si>
    <t>带动脱贫户及边缘户增收</t>
  </si>
  <si>
    <r>
      <rPr>
        <sz val="12"/>
        <color theme="1"/>
        <rFont val="仿宋"/>
        <charset val="134"/>
      </rPr>
      <t>1、堰塘维修加固≥4口；2、</t>
    </r>
    <r>
      <rPr>
        <sz val="12"/>
        <color theme="1"/>
        <rFont val="宋体"/>
        <charset val="134"/>
      </rPr>
      <t>✭</t>
    </r>
    <r>
      <rPr>
        <sz val="12"/>
        <color theme="1"/>
        <rFont val="仿宋"/>
        <charset val="134"/>
      </rPr>
      <t>项目完成及时率，≥100%；3、受益建档立卡贫困户人口数，≥300人；4、受益贫困户人口满意度，≥91%；5、工程设计使用年限≥10年。</t>
    </r>
  </si>
  <si>
    <t>2022年大道村3组、11组库塘加固、维修、鱼类养殖</t>
  </si>
  <si>
    <t>大道村3组、11组库塘加固、维修</t>
  </si>
  <si>
    <t>大道村</t>
  </si>
  <si>
    <r>
      <rPr>
        <sz val="12"/>
        <color theme="1"/>
        <rFont val="仿宋"/>
        <charset val="134"/>
      </rPr>
      <t>1、堰塘维修加固≥2口；2、</t>
    </r>
    <r>
      <rPr>
        <sz val="12"/>
        <color theme="1"/>
        <rFont val="宋体"/>
        <charset val="134"/>
      </rPr>
      <t>✭</t>
    </r>
    <r>
      <rPr>
        <sz val="12"/>
        <color theme="1"/>
        <rFont val="仿宋"/>
        <charset val="134"/>
      </rPr>
      <t>项目完成及时率，≥100%；3、受益建档立卡贫困户人口数，≥650人；4、受益贫困户人口满意度，≥91%；5、工程设计使用年限≥5年。</t>
    </r>
  </si>
  <si>
    <t>2022年鱼姐村秦发源产业灌溉建设项目</t>
  </si>
  <si>
    <t>灌溉渠2000米，堰塘维修加固2处，</t>
  </si>
  <si>
    <t>鱼姐村</t>
  </si>
  <si>
    <r>
      <rPr>
        <sz val="12"/>
        <color theme="1"/>
        <rFont val="仿宋"/>
        <charset val="134"/>
      </rPr>
      <t>1、新修灌溉渠≥2公里；2、</t>
    </r>
    <r>
      <rPr>
        <sz val="12"/>
        <color theme="1"/>
        <rFont val="宋体"/>
        <charset val="134"/>
      </rPr>
      <t>✭</t>
    </r>
    <r>
      <rPr>
        <sz val="12"/>
        <color theme="1"/>
        <rFont val="仿宋"/>
        <charset val="134"/>
      </rPr>
      <t>项目完成及时率，≥100%；3、受益建档立卡贫困户人口数，≥80人；4、受益贫困户人口满意度，≥91%；5、工程设计使用年限≥5年。</t>
    </r>
  </si>
  <si>
    <t>2022年小垱村库塘改造加固加鱼类养殖</t>
  </si>
  <si>
    <t>小垱村库塘改造加固、鱼类养殖6670㎡</t>
  </si>
  <si>
    <t>小垱村</t>
  </si>
  <si>
    <r>
      <rPr>
        <sz val="12"/>
        <color theme="1"/>
        <rFont val="仿宋"/>
        <charset val="134"/>
      </rPr>
      <t>1、堰塘维修加固，≥6670平方米；2、</t>
    </r>
    <r>
      <rPr>
        <sz val="12"/>
        <color theme="1"/>
        <rFont val="宋体"/>
        <charset val="134"/>
      </rPr>
      <t>✭</t>
    </r>
    <r>
      <rPr>
        <sz val="12"/>
        <color theme="1"/>
        <rFont val="仿宋"/>
        <charset val="134"/>
      </rPr>
      <t>项目完成及时率，≥100%；3、受益建档立卡贫困户人口数，≥100人；4、受益贫困户人口满意度，≥91%；5、工程设计使用年限≥5年。</t>
    </r>
  </si>
  <si>
    <t>2022年冯湾村新盛生态养殖农民专业合作社灌溉设施项目</t>
  </si>
  <si>
    <t>冯湾村新盛生态养殖农民专业合作社灌溉设施抽水站1处、200亩喷灌设施</t>
  </si>
  <si>
    <t>冯湾村</t>
  </si>
  <si>
    <t>带动冯湾村41户175人增收</t>
  </si>
  <si>
    <t>1、新建小型水窖数量（抽水站）≥1座；2、产业园区灌溉≥200亩，益脱贫户及边缘户人口数≥39人；3、工程设计使用年限≥5年；4、益脱贫户及边缘户人口满意度≥90%；</t>
  </si>
  <si>
    <t>2022年安康市三条岭村林果现代农业园灌溉渠道维修加固项目</t>
  </si>
  <si>
    <t>8.1公里的灌溉网管改造修缮</t>
  </si>
  <si>
    <t>三条岭村</t>
  </si>
  <si>
    <r>
      <rPr>
        <sz val="12"/>
        <color theme="1"/>
        <rFont val="仿宋"/>
        <charset val="134"/>
      </rPr>
      <t>1、灌溉网管改造修缮≥8.1公里；2、</t>
    </r>
    <r>
      <rPr>
        <sz val="12"/>
        <color theme="1"/>
        <rFont val="宋体"/>
        <charset val="134"/>
      </rPr>
      <t>✭</t>
    </r>
    <r>
      <rPr>
        <sz val="12"/>
        <color theme="1"/>
        <rFont val="仿宋"/>
        <charset val="134"/>
      </rPr>
      <t>项目完成及时率，≥100%；3、受益建档立卡贫困户人口数，≥127人；4、受益贫困户人口满意度，≥91%；5、工程设计使用年限≥5年。</t>
    </r>
  </si>
  <si>
    <t>2022年鲁家村园区灌溉渠道、池塘维修加固项目</t>
  </si>
  <si>
    <t>新修改造灌溉渠道2公里；维修加固池塘3个。</t>
  </si>
  <si>
    <t>鲁家村</t>
  </si>
  <si>
    <r>
      <rPr>
        <sz val="12"/>
        <color theme="1"/>
        <rFont val="仿宋"/>
        <charset val="134"/>
      </rPr>
      <t>1、堰塘维修、加固≥3口；2、新修灌溉渠≥2公里；3、</t>
    </r>
    <r>
      <rPr>
        <sz val="12"/>
        <color theme="1"/>
        <rFont val="宋体"/>
        <charset val="134"/>
      </rPr>
      <t>✭</t>
    </r>
    <r>
      <rPr>
        <sz val="12"/>
        <color theme="1"/>
        <rFont val="仿宋"/>
        <charset val="134"/>
      </rPr>
      <t>项目完成及时率，≥100%；4、受益贫困户人口满意度，≥91%；5、工程设计使用年限≥5年；6、受益建档立卡贫困户人口数，≥111人。</t>
    </r>
  </si>
  <si>
    <t>2022年三条岭村大堰修复项目</t>
  </si>
  <si>
    <t>三条岭村三十二亩大堰排洪渠改造，长1公里，宽1.5米，深1米</t>
  </si>
  <si>
    <t>提升贫困户生产生活条件，提高产业园产量</t>
  </si>
  <si>
    <t>1、维修排洪渠里程，≥1公里，2、项目（工程）验收合格率，100%；3、受益建档立卡贫困人口数，≥60人；4.工程设计使用年限，≥5年；5、受益贫困人口满意度，≥90%。</t>
  </si>
  <si>
    <t>2022年龙泉村产业灌溉项目</t>
  </si>
  <si>
    <t>新修产业灌溉渠道3公里</t>
  </si>
  <si>
    <t>龙泉村</t>
  </si>
  <si>
    <t>社会事务管理局</t>
  </si>
  <si>
    <t>韩荣波</t>
  </si>
  <si>
    <t>改善群众生活条件</t>
  </si>
  <si>
    <t>★★★项目（工程）验收合格率100%；项目（工程）完成及时率≥100%；★★★受益建档立卡贫困人口数≥122人；工程设计使用年限≥5年；受益贫困人口满意度≥91%</t>
  </si>
  <si>
    <t>2022年光荣村堰塘维修加固</t>
  </si>
  <si>
    <t>维修加固堰塘3口、清淤坝坎加固</t>
  </si>
  <si>
    <t>光荣村</t>
  </si>
  <si>
    <t>维修加固堰塘≥3口；★★★项目（工程）验收合格率100%；★★★受益建档立卡贫困人口数≥61人；工程设计使用年限≥5年；受益贫困人口满意度≥91%</t>
  </si>
  <si>
    <t>2022年金玉村产业灌溉堰塘维修、加固项目</t>
  </si>
  <si>
    <t>金玉村产业灌溉堰塘维修、加固3口，新修、维修渠道2.3公里</t>
  </si>
  <si>
    <t>金玉村</t>
  </si>
  <si>
    <t>1、新修、维修灌溉渠道里程，≥2.3公里，2、项目（工程）验收合格率，100%；3、受益建档立卡贫困人口数，≥93人；4.工程设计使用年限，≥5年；5、受益贫困人口满意度，≥90%。</t>
  </si>
  <si>
    <t>2022年江沟社区堰塘清淤加固项目</t>
  </si>
  <si>
    <t>江沟社区堰塘清淤加固3口，共计12000立方米</t>
  </si>
  <si>
    <t>江沟社区</t>
  </si>
  <si>
    <t>1、维修灌溉堰塘个数，≥3个，2、项目（工程）验收合格率，100%；3、受益建档立卡贫困人口数，≥115人；4.工程设计使用年限，≥5年；5、受益贫困人口满意度，≥95%。</t>
  </si>
  <si>
    <t>2022年菜垭村产业园区灌溉项目</t>
  </si>
  <si>
    <t>菜垭村产业园区新修蓄水池5座，抽水井1口，输配管网8.5公里，配套电线0.7公里</t>
  </si>
  <si>
    <t>菜垭村</t>
  </si>
  <si>
    <t>1、新修灌溉蓄水池个数，≥5个，2、项目（工程）验收合格率，100%；3、受益建档立卡贫困人口数，≥80人；4.工程设计使用年限，≥5年；5、受益贫困人口满意度，≥91%。</t>
  </si>
  <si>
    <t>2022年曾家湾村产业园区灌溉项目</t>
  </si>
  <si>
    <t>曾家湾村产业园区新修100立方米灌溉水窖1口，铺设管网2公里</t>
  </si>
  <si>
    <t>曾家湾村</t>
  </si>
  <si>
    <t>1、新修灌溉水窖，≥1口，2、铺设灌溉管网里程，≥2公里；3.项目（工程）验收合格率，100%；4、受益建档立卡贫困人口数，≥59人；5、受益贫困人口满意度，≥90%。</t>
  </si>
  <si>
    <t>2022年袁庄村五组灌溉渠维修加固2000米</t>
  </si>
  <si>
    <t>维修加固1500米，新休U型堰渠500米</t>
  </si>
  <si>
    <t>袁庄村</t>
  </si>
  <si>
    <t>★★★项目（工程）验收合格率100%；项目（工程）完成及时率≥100%；★★★受益建档立卡贫困人口数≥61人；工程设计使用年限≥20年；受益贫困人口满意度≥91%</t>
  </si>
  <si>
    <t>2022年月坝村产业路建设项目</t>
  </si>
  <si>
    <t>项目位于3、4、5组提升改造产业道路2.5公里，宽3..5米，厚18公分。</t>
  </si>
  <si>
    <t>月坝村</t>
  </si>
  <si>
    <t>党群局</t>
  </si>
  <si>
    <t>李成刚</t>
  </si>
  <si>
    <t>可带动脱贫人口增收</t>
  </si>
  <si>
    <t>★实施项目面积≥300亩；★★★项目（工程）验收合格率100%；项目（工程）完成及时率≥100%；★★★受益脱贫人口数≥110人；★★★受益脱贫人口满意度≥100%</t>
  </si>
  <si>
    <t>2022年月坝村林果园产业灌溉项目</t>
  </si>
  <si>
    <t>项目位于3、4、5组，配套园区灌溉设施，集雨窖2处，铺设输配水管网3000米。</t>
  </si>
  <si>
    <t>★李子种植面积≥300亩；★种植成活率≥95%；★★★项目（工程）完成及时率≥100%；★★★受益脱贫人口数≥110人；★★★受益脱贫人口满意度≥100%</t>
  </si>
  <si>
    <t>2022年月坝村富瑞森牛羊养殖项目</t>
  </si>
  <si>
    <t>项目位于4组枫香沟，以富瑞森牧业有限公司为龙头，项目占地面积63亩，种植牧草60亩，总建筑面积2020平方米，其中：新建标准化养牛圈舍1400平方米、新建堆粪场50平方米，新建沼汽池1个，饲料储藏池2个，予以补贴。</t>
  </si>
  <si>
    <t>★补助圈舍面积≥7300平方米；★牛养殖数量≥300头；★★★项目（工程）完成及时率≥100%；★★★受益脱贫人口数≥174人；★★★受益脱贫人口满意度≥100%</t>
  </si>
  <si>
    <t>2022年联红村大块地家禽综合养殖场项目</t>
  </si>
  <si>
    <r>
      <rPr>
        <sz val="12"/>
        <color theme="1"/>
        <rFont val="仿宋"/>
        <charset val="134"/>
      </rPr>
      <t>联红村家禽综合养殖场项目：（1）流转荒坡地时间暂定20年；（2）建鸡牛羊栏舍2500㎡；（3）建草料库500㎡；（4）建青贮、氨化池500m</t>
    </r>
    <r>
      <rPr>
        <sz val="12"/>
        <color theme="1"/>
        <rFont val="宋体"/>
        <charset val="134"/>
      </rPr>
      <t>³</t>
    </r>
    <r>
      <rPr>
        <sz val="12"/>
        <color theme="1"/>
        <rFont val="仿宋"/>
        <charset val="134"/>
      </rPr>
      <t>；（5）购草料加工设备；（6）配备办公、生产用具；（7）硬化通往养殖基地的道路1200米；（8）购买牛羊及草料贮备。</t>
    </r>
  </si>
  <si>
    <t>联红村</t>
  </si>
  <si>
    <t>★补助圈舍面积≥3000平方米；★牛羊养殖数量≥500头；★★★项目（工程）完成及时率≥100%；★★★受益脱贫人口数≥174人；★★★受益人口满意度≥100%</t>
  </si>
  <si>
    <t>2022年联红村月亮坝林果园提升改造项目</t>
  </si>
  <si>
    <t>按照政府扶持、企业主导、市场运作、农民参与的原则进行经营，依托丰富的自然资源，对联红村7、8组区域及叶家沟1000亩浅山缓坡地进行土壤改良，科学规划，主要选用软籽石榴、甜柿子优良新品种，将此区域建设为采摘、休闲、娱乐、度假、购物、农事活动体验和宗教文化为一体的生态农业观光区。</t>
  </si>
  <si>
    <t>★林果园提升改造面积1000≥亩；★种植成活率≥95%；★★★项目完成及时率≥100%；★★★受益脱贫人口数≥174人；★★★受益脱贫人口满意度≥100%</t>
  </si>
  <si>
    <t>2022年恒口镇金玉村水渠修复工程</t>
  </si>
  <si>
    <t>金玉1-3组修复灌溉水渠1.3公里40*40</t>
  </si>
  <si>
    <t>经发局</t>
  </si>
  <si>
    <t>杨亮</t>
  </si>
  <si>
    <t>保障基本农田灌溉</t>
  </si>
  <si>
    <t>修复灌溉水渠≥1.3公里；项目（工程）验收合格率100%；益脱贫户及边缘户人口数≥200；工程设计使用年限≥5年；受益脱贫户及边缘户人口满意,≥90%</t>
  </si>
  <si>
    <t>2022年恒口镇付家营村沟渠修复工程</t>
  </si>
  <si>
    <t>付家营村沟渠治理，长400米，深1.5米，宽1.2米</t>
  </si>
  <si>
    <t>付家营</t>
  </si>
  <si>
    <t>保障社区群众安全，基本农田灌溉</t>
  </si>
  <si>
    <t>新建沟渠里程≥400米，项目（工程）验收合格率100%。受益脱贫户及边缘户人口数≥300人，工程设计使用年限≥5年；受益脱贫户及边缘户人口满意度≥90%</t>
  </si>
  <si>
    <t>2022年东红社区道路修复及管道修复工程</t>
  </si>
  <si>
    <t>东红社区管道修复1公里、道路修复800米。</t>
  </si>
  <si>
    <t>东红社区</t>
  </si>
  <si>
    <t>方便群众出行及提升社区人居环境</t>
  </si>
  <si>
    <t>道路修复≥0.8公里；管道修复≥1公里；项目（工程）验收合格率100%。受益脱贫户及边缘户人口数≥55人，工程设计使用年限≥5年；受益脱贫户及边缘户人口满意度≥90%</t>
  </si>
  <si>
    <t>2022年江沟主灌溉渠道治理项目</t>
  </si>
  <si>
    <t>江沟社区主灌溉渠道治理2公里</t>
  </si>
  <si>
    <t>灌溉渠道治理≥2公里；★★★项目（工程）验收合格率100%；项目（工程）完成及时率≥100%；★★★受益建档立卡贫困人口数≥61人；受益贫困人口满意度≥91%</t>
  </si>
  <si>
    <t>2022年恒口示范区奎星村年出栏万头生猪养殖场建设项目</t>
  </si>
  <si>
    <t>项目流转土地650亩，建筑总面积39664平方米，其中：新建猪舍35000平方米，粪污资源化利用场房2664平方米，工人宿舍和饲料场房2000平方米，购置二元能繁母猪870头、种公猪30头，年出栏仔猪和育肥猪18000头以上，养殖场配套建设水、电、路等基础设施。</t>
  </si>
  <si>
    <t>奎星村</t>
  </si>
  <si>
    <t>恒口示范区经发局</t>
  </si>
  <si>
    <t>发展生猪养殖，带动就业</t>
  </si>
  <si>
    <t>1、受益建档立卡贫困人口109人；2、养殖家畜家禽成活率≥98%；3、年出栏仔猪和育肥猪18000头以上</t>
  </si>
  <si>
    <t>2022年安康市恒口镇清泉村农业生态种植产业园区</t>
  </si>
  <si>
    <t>项目规划总面积1200亩,其中:种植花椒500亩,魔芋300亩,桃树、车厘子等果树400亩,林下配套养鸡、鸭、鹅等家禽,建设生产及办公用房3500平方米,新建园区机耕道路8公里,堰塘12口,园区配套水、电、路等基础设施。</t>
  </si>
  <si>
    <t>清泉村</t>
  </si>
  <si>
    <t>发展花椒、魔芋种植及家禽养殖，带动就业</t>
  </si>
  <si>
    <t>1、受益建档立卡贫困人口31人；2、种植作物成活率≥95%；3、养殖家畜家禽成活率≥97%</t>
  </si>
  <si>
    <t>2022年恒口示范区涧沟村恒桥合作社农产品种植及深加工项目</t>
  </si>
  <si>
    <t>项目规划面积361亩,其种:种植花椒120亩、柿子40亩、拐枣150亩,种植玉米及红薯50亩；建筑面积520平方米,其中:新建烘干房210平方米、办公用房130平方米、附属用房180平方米,购置烘干设备及农用设施设备10台(套),项目主要对花椒、拐枣、柿子等农产品进行烘干、发酵、取汁等深加工,合作社配套建设水、电、路等基础设施。</t>
  </si>
  <si>
    <t>涧沟村</t>
  </si>
  <si>
    <t>发展农产品种植及深加工项目，带动就业</t>
  </si>
  <si>
    <t>1、受益建档立卡贫困人口18人；2补助各类粮食作物种植面积，玉米红薯50亩；3、补助各类瓜果蔬菜种植面积，柿子40亩、拐枣150亩</t>
  </si>
  <si>
    <t>2022年安康麦丰香草园区建设及生产加工项目</t>
  </si>
  <si>
    <t>项目总面积1938亩，其中:储存厂房、生产车间、包装车间、成品库房、冷库、清洗车间、化验室、办公室、展厅共2358平方米。购置生产设备4台、流水线两条，包装线1条，变压器1台、修建厂区硬化道路0.12公里，水电，烘干房及配套设施。修建园区产业路10公里，修建鱼塘4个。灌溉设施5个。</t>
  </si>
  <si>
    <t>蔡垭村</t>
  </si>
  <si>
    <t>发展园区生产加工项目，改善农户生产条件</t>
  </si>
  <si>
    <t>1、贫困村新建改建公路10公里；2、新增贫困村硬化路0.12公里；3、受益建档立卡贫困人口31人；</t>
  </si>
  <si>
    <t>2022年恒口示范区蒙恩种养殖项目</t>
  </si>
  <si>
    <t>项目规划600亩，其中种植杨梅200亩、黄桃50亩、冬桃50亩、无花果50亩、樱桃50亩；畜禽养殖200亩；建设温室大棚1000平方米；修建水、电、路等配套设施。</t>
  </si>
  <si>
    <t>小档村</t>
  </si>
  <si>
    <t>发展水果种植及畜禽养殖项目，带动农户就业</t>
  </si>
  <si>
    <t>1、补助各类瓜果蔬菜种植面积，杨梅种植面积200亩、黄桃50亩、冬桃50亩、无花果50亩、樱桃50亩；2、受益建档立卡贫困人口20人</t>
  </si>
  <si>
    <t>2022年安康秦韵汉水实业有限公司茯茶加工生产线建设项目</t>
  </si>
  <si>
    <t>项目规划用地5亩，其中：新建茶叶加工、包装、展示、储存厂房2300平方米，购置生产加工设备15台（部）、包装线两条，公司配套建设水、电、路基础设施等。</t>
  </si>
  <si>
    <t>唐家湾村</t>
  </si>
  <si>
    <t>发展茶叶加工、包装项目，带动农户就业</t>
  </si>
  <si>
    <t>1、补助各类经济作物种植面积，新建茶叶规划用地5亩、2、受益建档立卡贫困人口23人</t>
  </si>
  <si>
    <t>2022年龙抬头水产养殖建设项目</t>
  </si>
  <si>
    <t>规划用地300亩，其中：建设鱼塘280亩,引水管道1000米，机电井2眼，输电线路配套400米，鱼塘围网3000米，防护林及绿化工程3350株，排沟2000米，厂房500平方米，硬化地面2000平米机械设备58台套，渔业养殖（年产鱼10斤）。</t>
  </si>
  <si>
    <t>黄营村</t>
  </si>
  <si>
    <t>发展水产养殖，带动农户增收</t>
  </si>
  <si>
    <t>1、贫困地区新增特色产业数量1个；2、受益建档立卡贫困人口18人；3、贫困地区农民专业合作社数量1个</t>
  </si>
  <si>
    <t>2022年恒鑫康晨花椒种植项目</t>
  </si>
  <si>
    <t>项目规划用地505亩,种植花椒500亩,建设办公用房、仓库3000平方米,水窖一口，配套建设水、电、路等基础设施。</t>
  </si>
  <si>
    <t>大坡村</t>
  </si>
  <si>
    <t>发展花椒种植产业，带动农户就业</t>
  </si>
  <si>
    <t>1、补助各类经济作物种植面积，花椒种植面积500亩；2、受益建档立卡贫困人口35人；3、贫困村新建园区产业道路1公里</t>
  </si>
  <si>
    <t>2022年外出务工交通补贴</t>
  </si>
  <si>
    <t>外出务工交通补贴</t>
  </si>
  <si>
    <t>96个村（社区）</t>
  </si>
  <si>
    <t>鼓励脱贫劳动力外出就业，增加户内人员收入。</t>
  </si>
  <si>
    <t>资金在规定时间内下达率100%；补贴资金在规定时间内支付到位率100%；★建档立卡贫困劳动力就业人数≥13346人；零就业家庭帮扶率85%；受益建档立卡贫困人口数，≥13346人；★受益贫困人口满意度91%；</t>
  </si>
  <si>
    <t>2022年凤凰社区”一站式“社区综合服务设施建设</t>
  </si>
  <si>
    <t>”一站式“社区综合服务设施建设补助</t>
  </si>
  <si>
    <t>凤凰社区</t>
  </si>
  <si>
    <t>解决辖区居民办理各项事务方便、让群众更有获得感和幸福感。</t>
  </si>
  <si>
    <t>★项目验收合格率，≥100%；文体活动室接待人数，≥209人次；★★★受益建档立卡贫困人口数，≥1021人；★贫困地区群众对基本公共文化服务的满意度，≥90%；工程设计使用年限≥5年</t>
  </si>
  <si>
    <t>2022年格林社区”一站式“社区综合服务设施建设</t>
  </si>
  <si>
    <t>格林社区</t>
  </si>
  <si>
    <t>★项目验收合格率，≥100%；文体活动室接待人数，≥618人次；★★★受益建档立卡贫困人口数，≥2460人；★贫困地区群众对基本公共文化服务的满意度，≥90%；工程设计使用年限≥5年</t>
  </si>
  <si>
    <t>2022年恒月花苑”一站式“社区综合服务设施建设</t>
  </si>
  <si>
    <t>恒月花苑</t>
  </si>
  <si>
    <t>★项目验收合格率，≥100%；文体活动室接待人数，≥26人次；★★★受益建档立卡贫困人口数，≥104人；★贫困地区群众对基本公共文化服务的满意度，≥90%；工程设计使用年限≥5年</t>
  </si>
  <si>
    <t>2022年恒大新天地”一站式“社区综合服务设施建设</t>
  </si>
  <si>
    <t>恒大新天地</t>
  </si>
  <si>
    <t>★项目验收合格率，≥100%；文体活动室接待人数，≥171人次；★★★受益建档立卡贫困人口数，≥649人；★贫困地区群众对基本公共文化服务的满意度，≥90%；工程设计使用年限≥5年</t>
  </si>
  <si>
    <t>2022年滨水宜居”一站式“社区综合服务设施建设</t>
  </si>
  <si>
    <t>滨水宜居</t>
  </si>
  <si>
    <t>★项目验收合格率，≥100%；文体活动室接待人数，≥281人次；★★★受益建档立卡贫困人口数，≥967人；★贫困地区群众对基本公共文化服务的满意度，≥90%；工程设计使用年限≥5年</t>
  </si>
  <si>
    <t>2022年安乐社区（二社区）水毁修复项目</t>
  </si>
  <si>
    <t>安乐社区（二社区）浆砌挡墙600立方米</t>
  </si>
  <si>
    <t>安乐社区</t>
  </si>
  <si>
    <t>住建局</t>
  </si>
  <si>
    <t>柯希明</t>
  </si>
  <si>
    <t>解决群众出行问题</t>
  </si>
  <si>
    <t>修复浆砌挡墙≥600立方米；项目（工程）验收合格率100%；项目（工程）完成及时率≥100%；益脱贫户及边缘户人口数≥131人；受益脱贫户及边缘户人口满意度≥90%；工程设计使用年限≥10年</t>
  </si>
  <si>
    <t>2022年江沟社区主干道水毁修复工程</t>
  </si>
  <si>
    <t>江沟社区主干道水毁修复，浆砌挡墙500立方米、路面800平方米、清理塌方1000立方米</t>
  </si>
  <si>
    <t>主干道水毁修复≥2300立方米；项目（工程）验收合格率100%；项目（工程）完成及时率≥100%；益脱贫户及边缘户人口数≥19人；受益脱贫户及边缘户人口满意度≥90%；工程设计使用年限≥10年</t>
  </si>
  <si>
    <t>2022年恒口镇李家坝社区易地搬迁社区灾害恢复重建工程</t>
  </si>
  <si>
    <t>修复排洪渠180米，新修浆砌石挡墙600立方米</t>
  </si>
  <si>
    <t>李家坝社区</t>
  </si>
  <si>
    <t>保障社区群众安全</t>
  </si>
  <si>
    <t>修复排洪渠≥180米；新修浆砌石挡墙≥300立方米；项目合格率100%，受益建档立卡贫困人口数≥1200人，受益脱贫户及边缘户人口满意度≥90%</t>
  </si>
  <si>
    <t>2022年治安联防员、易地搬迁社区公益岗位</t>
  </si>
  <si>
    <t>治安联防员、易地搬迁社区公益岗位</t>
  </si>
  <si>
    <t>促进辖区建档立卡户、“三无人员”增收。</t>
  </si>
  <si>
    <t>★享受公益性岗位补贴人数≥306人；★公益性岗位补贴发放准确率≥100%；★受益贫困人口满意度≥90%；公共就业服务满意度≥90%；</t>
  </si>
  <si>
    <t>2022年“雨露计划”补助</t>
  </si>
  <si>
    <t>扶持脱贫户600名中高职子女上学补助，每名学生每年资助3000元</t>
  </si>
  <si>
    <t>资助家庭贫困学生上学</t>
  </si>
  <si>
    <t>1.★★★资助建档立卡贫困户子女人数，≥600人；2.★★★建档立卡贫困户子女生均资助标准，3000元/学年；3.资助经费及时发放率，100%；4.★★★受助学生满意度，≥90%；</t>
  </si>
  <si>
    <t>2022年创业致富带头人创业培训</t>
  </si>
  <si>
    <t>创业致富带头人创业培训100人</t>
  </si>
  <si>
    <t>31个村</t>
  </si>
  <si>
    <t>创业致富带头人创业培训</t>
  </si>
  <si>
    <t>★带动增加建档立卡贫困人口收入（总收入），≥3万元；★★★受益建档立卡贫困人口数，≥70人；建档立卡贫困户满意度，≥90%；电商创业、就业人员满意度，≥90%；受益企业满意度，≥90%</t>
  </si>
  <si>
    <t>1</t>
  </si>
  <si>
    <t>2022年脱贫户参加城乡居民基本医疗保险补助项目</t>
  </si>
  <si>
    <t>对26884人脱贫户合疗补助</t>
  </si>
  <si>
    <t>卫健局</t>
  </si>
  <si>
    <t>鲁信洲</t>
  </si>
  <si>
    <t>对贫困户合疗补助</t>
  </si>
  <si>
    <t>1.★★★资助建档立卡贫困人口参加基本医疗保险人数，≥26884人；2.★★★受益建档立卡贫困人口数，≥26884人；3.★★★受益建档立卡贫困人口满意度，≥91</t>
  </si>
  <si>
    <t>2021年恒口示范区危房改造项目</t>
  </si>
  <si>
    <t>对248户危房进行加固、改造</t>
  </si>
  <si>
    <t>45个村</t>
  </si>
  <si>
    <t>住房和城乡建设局</t>
  </si>
  <si>
    <t>洪志章</t>
  </si>
  <si>
    <t>解决贫困户148户329人住房安全问题</t>
  </si>
  <si>
    <t>★★★建档立卡贫困户危房改造数量≥248户,★★★改造后验收合格率100%,★★★建档立卡贫困户危房改造面积标准,≤25平方米/人,★★★危房改造补助标准3万元/户（不锁定）,改造后房屋入住率≥100%,★★★受益建档立卡贫困人口数≥329人,★★★受益建档立卡贫困人口满意度≥96%.</t>
  </si>
  <si>
    <t>2022年扶贫小额信贷贷款贴息</t>
  </si>
  <si>
    <t>为669户2887万元小额贷款进行贴息</t>
  </si>
  <si>
    <t>为贫困户产业发展提供金融服务</t>
  </si>
  <si>
    <t>1.★★★建档立卡贫困户贷款申请满足率，≥85%；2.★★★建档立卡贫困户获得贷款金额，≥8126万元；3.★★★扶贫小额贷款还款率，≥80%；4.★★★受益建档立卡贫困户数，≥1621户；5.★受益建档立卡贫困户满意度，≥100%</t>
  </si>
  <si>
    <t>2022年产业园区贷款贴息项目</t>
  </si>
  <si>
    <t>产业园区贷款贴息</t>
  </si>
  <si>
    <t>为产业园区发展提供金融服务</t>
  </si>
  <si>
    <t>支持产业园区贷款贴息个数≥5个；贴息产业园区每个平均增收≥3万元；★★★受益建档立卡贫困户数，≥1500户；★受益建档立卡贫困户满意度，≥90%</t>
  </si>
  <si>
    <t>2022年小额信贷风险补偿金项目</t>
  </si>
  <si>
    <t>小额信贷风险补偿金</t>
  </si>
  <si>
    <t>★★★受益建档立卡贫困户数，≥180户；★受益建档立卡贫困户满意度，≥90%</t>
  </si>
  <si>
    <t>2022年互助资金协会占用费补贴</t>
  </si>
  <si>
    <t>为扶贫互助协会脱贫户贷款，收取占用费进行补贴</t>
  </si>
  <si>
    <t>26个村</t>
  </si>
  <si>
    <t>1.★★★建档立卡贫困户贷款申请满足率，≥95%；2.★★★建档立卡贫困户获得贷款金额，≥482.5万元；3.★★★扶贫互助协会还款率，≥98%；4.★★★受益建档立卡贫困户数，≥642户；5.★受益建档立卡贫困户满意度，≥92%</t>
  </si>
  <si>
    <t>2022年大道村通户路硬化项目</t>
  </si>
  <si>
    <t>大道村通户路硬化，27户通户路长3.8公里</t>
  </si>
  <si>
    <t>★★★新修通户路里程，≥3.8公里；项目（工程）验收合格率≥100%；项目（工程）验收合格率≥100%；益脱贫户及边缘户人口数≥30人；★受益建档立卡贫困户满意度，≥92%</t>
  </si>
  <si>
    <t>2022年越南村通户路硬化项目</t>
  </si>
  <si>
    <t>越南村通户路硬化，连接45户长1.1公里</t>
  </si>
  <si>
    <t>越南村</t>
  </si>
  <si>
    <t>★★★新修通户路里程，≥1.1公里；项目（工程）验收合格率≥100%；项目（工程）验收合格率≥100%；益脱贫户及边缘户人口数≥21人；★受益建档立卡贫困户满意度，≥92%</t>
  </si>
  <si>
    <t>2022年五星村通户路建设项目</t>
  </si>
  <si>
    <t>五星村7户通户路建设，长0.45公里</t>
  </si>
  <si>
    <t>五星村</t>
  </si>
  <si>
    <t>★★★新修通户路里程，≥0.45公里；项目（工程）验收合格率≥100%；项目（工程）验收合格率≥100%；益脱贫户及边缘户人口数≥59人；★受益建档立卡贫困户满意度，≥92%</t>
  </si>
  <si>
    <t>2022年夹河村入户道路及院坝硬化项目</t>
  </si>
  <si>
    <t>43户入户路总长2.3公里；20户院坝硬化总计400平方米</t>
  </si>
  <si>
    <t>夹河村</t>
  </si>
  <si>
    <t>★★★新修通户路里程，≥2.3公里；项目（工程）验收合格率≥100%；项目（工程）验收合格率≥100%；益脱贫户及边缘户人口数≥536人；★受益建档立卡贫困户满意度，≥92%</t>
  </si>
  <si>
    <t>2022年曾家湾村通户路项目</t>
  </si>
  <si>
    <t>曾家湾村1组至5组通户路硬化，共计1.95公里，宽3.5米，厚18公分</t>
  </si>
  <si>
    <t>★★★新修通户路里程，≥1.95公里；2、★★★项目（工程）验收合格率，100%；3、★★★受益建档立卡贫困人口数，≥59人；4、工程设计使用年限，≥5年；5、受益贫困人口满意度，≥90%。</t>
  </si>
  <si>
    <t>2022年杨家营村8、12-15组安全饮水巩固提升工程</t>
  </si>
  <si>
    <t>2口机井加固，更换及延伸管网5公里，更换消毒器，抽水设备</t>
  </si>
  <si>
    <t>杨家营村</t>
  </si>
  <si>
    <t>★★★安全饮水水毁修复村个数≥1个；★★★项目（工程）验收合格率100%；★★★受益建档立卡贫困人口数≥27人；工程设计使用年限≥5年；受益贫困人口满意度≥91%</t>
  </si>
  <si>
    <t>2022年庙湾村安全饮水巩固提升工程</t>
  </si>
  <si>
    <t>2口机井加固，更换及延伸管网5公里，更换消毒设备，抽水设备</t>
  </si>
  <si>
    <t>庙湾村</t>
  </si>
  <si>
    <t>★★★安全饮水水毁修复村个数≥1个；★★★项目（工程）验收合格率100%；项目（工程）完成及时率≥100%；★★★受益建档立卡贫困人口数≥272人；工程设计使用年限≥5年；受益贫困人口满意度≥90%</t>
  </si>
  <si>
    <t>2022年三里社区安全饮水巩固提升工程</t>
  </si>
  <si>
    <t>水源2座拦水坝加固，2口集水井加固，更换及延伸管网4公里</t>
  </si>
  <si>
    <t>三里社区</t>
  </si>
  <si>
    <t>★★★安全饮水水毁修复村个数≥1个；★★★项目（工程）验收合格率100%；★★★受益建档立卡贫困人口数≥34人；工程设计使用年限≥5年；受益贫困人口满意度≥90%</t>
  </si>
  <si>
    <t>2022年马鞍村安全饮水巩固提升工程</t>
  </si>
  <si>
    <t>水源2座拦水坝加固，4口集水井加固，更换及延伸管网4公里</t>
  </si>
  <si>
    <t>马鞍村</t>
  </si>
  <si>
    <t>★★★安全饮水水毁修复村个数≥1个；★★★项目（工程）验收合格率100%；项目（工程）完成及时率≥100%；★★★受益建档立卡贫困人口数≥522人；工程设计使用年限≥5年；受益贫困人口满意度≥90%</t>
  </si>
  <si>
    <t>2022年长胜村安全饮水巩固提升工程</t>
  </si>
  <si>
    <t>1口机井加固，更换及延伸管网6公里，更换消毒设备</t>
  </si>
  <si>
    <t>长胜村</t>
  </si>
  <si>
    <t>★★★安全饮水水毁修复村个数≥1个；★★★项目（工程）验收合格率100%；项目（工程）完成及时率≥100%；★★★受益建档立卡贫困人口数≥140人；工程设计使用年限≥5年；受益贫困人口满意度≥90%</t>
  </si>
  <si>
    <t>2022年冯湾村村安全饮水巩固提升工程</t>
  </si>
  <si>
    <t>1口集水井加固，更换抽水配电设备，更换及延伸管网1.5公里</t>
  </si>
  <si>
    <t>★★★安全饮水水毁修复村个数≥1个；★★★项目（工程）验收合格率100%；项目（工程）完成及时率≥100%；★★★受益建档立卡贫困人口数≥69人；工程设计使用年限≥5年；受益贫困人口满意度≥90%</t>
  </si>
  <si>
    <t>2022年水利村安全饮水巩固提升工程</t>
  </si>
  <si>
    <t>1座拦水坝加固，3口集水井加固，更换及延伸管网3公里</t>
  </si>
  <si>
    <t>水利村</t>
  </si>
  <si>
    <t>★★★安全饮水水毁修复村个数≥1个；★★★项目（工程）验收合格率100%；项目（工程）完成及时率≥100%；★★★受益建档立卡贫困人口数≥221人；工程设计使用年限≥5年；受益贫困人口满意度≥91%</t>
  </si>
  <si>
    <t>2022年新湾村安全饮水巩固提升工程</t>
  </si>
  <si>
    <t>1口集水井加固，蓄水池加固，更换及延伸管网3公里</t>
  </si>
  <si>
    <t>新湾村</t>
  </si>
  <si>
    <t>★★★安全饮水水毁修复村个数≥1个；★★★项目（工程）验收合格率100%；项目（工程）完成及时率≥100%；★★★受益建档立卡贫困人口数≥127人；工程设计使用年限≥5年；受益贫困人口满意度≥91%</t>
  </si>
  <si>
    <t>2022年鱼姐村人居环境整治项目</t>
  </si>
  <si>
    <t>对于30户农村土木、砖木结构住房提升改造、厨房厕所改造、通户路硬化等，综合提升整治</t>
  </si>
  <si>
    <t>改善人居环境整治</t>
  </si>
  <si>
    <t>人居环境整治村个数≥1个；★★★项目（工程）验收合格率100%；项目（工程）完成及时率≥100%；★★★受益建档立卡贫困人口数≥100人；受益贫困人口满意度≥90%</t>
  </si>
  <si>
    <t>2022年夹河村人居环境整治项目</t>
  </si>
  <si>
    <t>2022年老湾村人居环境整治项目</t>
  </si>
  <si>
    <t>老湾村</t>
  </si>
  <si>
    <t>2022年大道村人居环境整治项目</t>
  </si>
  <si>
    <t>2022年恒大村人居环境整治项目</t>
  </si>
  <si>
    <t>恒大村</t>
  </si>
  <si>
    <t>2022年雷河社区人居环境整治项目</t>
  </si>
  <si>
    <t>雷河社区</t>
  </si>
  <si>
    <t>2022年月河村人居环境整治项目</t>
  </si>
  <si>
    <t>月河村</t>
  </si>
  <si>
    <t>2022年南月村人居环境整治项目</t>
  </si>
  <si>
    <t>南月村</t>
  </si>
  <si>
    <t>2022年城乡居民最低生活保障</t>
  </si>
  <si>
    <t>解决2370户城乡居民最低生活保障</t>
  </si>
  <si>
    <t>96个村/社区</t>
  </si>
  <si>
    <t>社管局</t>
  </si>
  <si>
    <t>张小勇</t>
  </si>
  <si>
    <t>解决农户最低生活保障</t>
  </si>
  <si>
    <t>农村低保对象人数≥4888人，其中：建档立卡贫困人口数量≥4888人，补助资金及时发放率≥100%，农村低保对象生活水平提升情况稳步提高，政策知晓率≥100%，农村低保对象满意度≥95%</t>
  </si>
  <si>
    <t>2022年度特困供养</t>
  </si>
  <si>
    <t>解决1004户特困供养</t>
  </si>
  <si>
    <t>解决特困供养生活保障</t>
  </si>
  <si>
    <t>特困人员救助供养人数≥1039人，受益建档立卡贫困人口数≥745人，补助资金及时发放率≥100%，受益建档立卡贫困人口数≥745人</t>
  </si>
  <si>
    <t>2022年事实无人抚养儿童</t>
  </si>
  <si>
    <t>抚养65无人抚养儿童</t>
  </si>
  <si>
    <t>解决65无人抚养儿童生活保障</t>
  </si>
  <si>
    <t>孤儿基本生活保障政策覆盖率≥100%，补助资金及时发放率≥100%，受益建档立卡贫困人口数≥41人，农村低保对象生活水平提升情况稳步提高，受助对象满意度≥98%</t>
  </si>
  <si>
    <t>2022年度临时救助</t>
  </si>
  <si>
    <t>解决困难群众临时生活救助</t>
  </si>
  <si>
    <t>接受临时救助的人次数≥1755人。其中建档立卡贫困人口中接受临时救助的人次数≥309人次，补助资金及时发放率≥100%，受助对象满意度≥100%，政策知晓率≥100%</t>
  </si>
  <si>
    <t>2022年大坡村水毁道路修复项目</t>
  </si>
  <si>
    <t>大坡村龙湾沟高速桥下修复挡墙353立方米</t>
  </si>
  <si>
    <t>方便村民及车辆出行，改善群众生产生活条件</t>
  </si>
  <si>
    <t>1.水毁道路修复353立方米、2.项目（工程）验收合格率100%、3.受益建档立卡贫困人口数323人、4.项目完成及时100%、5.收益贫困人口满意度91%。</t>
  </si>
  <si>
    <t>2022年夹河村水毁道路修复工程</t>
  </si>
  <si>
    <t>主干道浆砌挡墙6处1200立方米；修复面板1400平方米</t>
  </si>
  <si>
    <t>1.水毁道路修复2800立方米、2.项目（工程）验收合格率100%、3.受益建档立卡贫困人口数536人、4.项目完成及时100%、5.收益贫困人口满意度91%。</t>
  </si>
  <si>
    <t>2022年唐岭村10组至13组水毁修复工程</t>
  </si>
  <si>
    <t>唐岭村10组至13组水毁修复，浆砌挡墙6处1800立方米、面板900平方米、路基0.3公里、清理塌方3500立方米</t>
  </si>
  <si>
    <t>唐岭村</t>
  </si>
  <si>
    <t>1.水毁道路修复3700立方米、2.项目（工程）验收合格率100%、3.受益建档立卡贫困人口数92人、4.项目完成及时100%、5.收益贫困人口满意度91%。</t>
  </si>
  <si>
    <t>2022年大道村主干道水毁修复工程</t>
  </si>
  <si>
    <t>大道村主干道水毁修复，浆砌挡墙3处1250立方米，涵管一处</t>
  </si>
  <si>
    <t>1.水毁道路修复1250立方米、2.项目（工程）验收合格率100%、3.受益建档立卡贫困人口数151人、4.项目完成及时100%、5.收益贫困人口满意度91%。</t>
  </si>
  <si>
    <t>2022年南月村主干道水毁修复工程</t>
  </si>
  <si>
    <t>南月村主干道水毁修复，路基垮塌九处、浆砌挡墙760立方米、塌方2200立方米、路面4000平方米、涵管3处</t>
  </si>
  <si>
    <t>1.水毁道路修复4760立方米、2.项目（工程）验收合格率100%、3.受益建档立卡贫困人口数416人、4.项目完成及时100%、5.收益贫困人口满意度91%。</t>
  </si>
  <si>
    <t>2022年老湾村一组水毁修复工程</t>
  </si>
  <si>
    <t>老湾村一组水毁修复，浆砌挡墙650立方米</t>
  </si>
  <si>
    <t>1.水毁道路修复650立方米、2.项目（工程）验收合格率100%、3.受益建档立卡贫困人口数424人、4.项目完成及时100%、5.收益贫困人口满意度91%。</t>
  </si>
  <si>
    <t>2022年长行村一组至黑米沟水毁修复工程</t>
  </si>
  <si>
    <t>长行村一组至黑米沟水毁修复，浆砌挡墙850立方米、路基240米、清理塌方330立方米</t>
  </si>
  <si>
    <t>长行村</t>
  </si>
  <si>
    <t>1.水毁道路修复2000立方米、2.项目（工程）验收合格率100%、3.受益建档立卡贫困人口数169人、4.项目完成及时100%、5.收益贫困人口满意度91%。</t>
  </si>
  <si>
    <t>2022年五星村三组道路水毁修复工程</t>
  </si>
  <si>
    <t>五星村三组道路水毁修复，浆砌挡墙628立方米</t>
  </si>
  <si>
    <t>1.水毁道路修复628立方米、2.项目（工程）验收合格率100%、3.受益建档立卡贫困人口数78人、4.项目完成及时100%、5.收益贫困人口满意度91%。</t>
  </si>
  <si>
    <t>2022年三里社区养牛场产业道路硬化项目</t>
  </si>
  <si>
    <t>三里社区肉牛繁育场道路硬化，0.4公里，宽3.5米，厚18公分；涵洞1处</t>
  </si>
  <si>
    <t>1、产业园区道路硬化，≥0.4公里；2、项目（工程）验收合格率，100%；3、道路硬化补助标准，50万元/公里；4、受益建档立卡贫困人口数，≥318人；5、受益贫困人口满意度，≥90%。</t>
  </si>
  <si>
    <t>2022年唐家湾村寨子梁至月惠水厂产业路建设项目</t>
  </si>
  <si>
    <t>唐家湾村寨子梁至月惠水厂产业砂石路建设，长1.2公里，宽4.5米，厚30公分；浆砌石50立方米；涵洞7处</t>
  </si>
  <si>
    <t>1、产业园区砂石路，≥1.2公里；2、项目（工程）验收合格率，100%；3、受益建档立卡贫困人口数，≥107人；4、工程设计使用年限，≥5年；5、受益贫困人口满意度，≥90%。</t>
  </si>
  <si>
    <t>2022年袁庄村富硒核桃园产业道路硬化项目</t>
  </si>
  <si>
    <t>袁庄村新修富硒核桃园硬化产业道路，长0.8公里、宽3.5米，厚18公分；涵洞3处</t>
  </si>
  <si>
    <t>1、产业园区道路硬化，≥0.8公里；2、项目（工程）验收合格率，100%；3、道路硬化补助标准，50万元/公里；4、受益建档立卡贫困人口数，≥298人；5、受益贫困人口满意度，≥92%。</t>
  </si>
  <si>
    <t>2022年余岭村四组、八组道路硬化项目</t>
  </si>
  <si>
    <t>余岭村四组水井坎到张德林门口道路硬化200米，宽3.5米，厚18公分；八组邓良根门口到李纪兴门口道路硬化200米，宽3米，厚18公分；浆砌石142立方米；涵洞2处</t>
  </si>
  <si>
    <t>余岭村</t>
  </si>
  <si>
    <t>1、余岭村改建公路里程≥0.4公里；2、项目（工程）验收合格率100%；3、道路硬化补助标准，50万元/㎞；5、受益建档立卡贫困人口数≥20人；5、受益贫困人口满意度≥90%</t>
  </si>
  <si>
    <t>2022年邹家沟村李灿海家至李怀安家道路硬化项目</t>
  </si>
  <si>
    <t>邹家沟村李灿海家至李怀安家道路硬化，长0.2公里，宽3.5米，厚18公分；浆砌石49立方米；涵洞2处</t>
  </si>
  <si>
    <t>邹家沟村</t>
  </si>
  <si>
    <t>★★★新建改建公路里程，≥0.2公里；2、★★★项目（工程）验收合格率，100%；3、★★★受益建档立卡贫困人口数，≥52人；4、工程设计使用年限，≥5年；5、受益贫困人口满意度，≥90%。</t>
  </si>
  <si>
    <t>2022年梅子沟村六组牛场至罗长成院坝前道路硬化</t>
  </si>
  <si>
    <t>梅子沟村六组牛场至罗长城门前道路硬化，长290米，宽3.5米，厚18公分；浆砌石41立方米；涵洞2处</t>
  </si>
  <si>
    <t>梅子沟村</t>
  </si>
  <si>
    <t>★★★新建改建公路里程≥0.29公里；★★★项目（工程）验收合格率100%；★★★受益建档立卡贫困人口数≥9人；工程设计使用年限≥5年；受益贫困人口满意度≥90%</t>
  </si>
  <si>
    <t>2022年联合村2组罗发财家至赖家扁道路硬化项目</t>
  </si>
  <si>
    <t>联合村2组罗发财家至赖家扁道路硬化，长0.4公里，宽3.5米，厚18公分；浆砌石138立方米；涵洞2处</t>
  </si>
  <si>
    <t>联合村</t>
  </si>
  <si>
    <t>★★★新建公路里程≥0.4公里；★★★项目（工程）验收合格率100%；★★★受益建档立卡贫困人口数≥205人；工程设计使用年限≥5年；受益贫困人口满意度≥93%</t>
  </si>
  <si>
    <t>2022年菜垭村产业园区道路硬化项目</t>
  </si>
  <si>
    <t>菜垭村娇儿桥至庙梁产业道路硬化，长4公里，宽3.5米，厚18公分</t>
  </si>
  <si>
    <t>1、新修道路硬化里程，≥4公里，2、项目（工程）验收合格率，100%；3、受益建档立卡贫困人口数，≥80人；4.工程设计使用年限，≥5年；5、受益贫困人口满意度，≥93%。</t>
  </si>
  <si>
    <t>2022年曾家湾村产业园区步道路建设项目</t>
  </si>
  <si>
    <t>曾家湾村砖厂路口至大梁顶产业道路硬化，长2.5公里，宽3.5米，厚18公分</t>
  </si>
  <si>
    <t>1、新修硬化产业路里程，≥2.5公里，2、项目（工程）验收合格率，100%；3、受益建档立卡贫困人口数，≥59人；4.工程设计使用年限，≥5年；5、受益贫困人口满意度，≥90%。</t>
  </si>
  <si>
    <t>2022年金玉村产业道路硬化项目</t>
  </si>
  <si>
    <t>金玉村唐家院子至韩家院子产业道路硬化，长0.6公里，宽3.5米，厚18公分；挡墙1500立方米</t>
  </si>
  <si>
    <t>1、新修道路硬化里程，≥0.6公里，2、项目（工程）验收合格率，100%；3、受益建档立卡贫困人口数，≥93人；4.工程设计使用年限，≥5年；5、受益贫困人口满意度，≥92%。</t>
  </si>
  <si>
    <t>2022年和平社区盐库至陈家营村产业道路硬化项目</t>
  </si>
  <si>
    <t>和平社区盐库至陈家营村道路硬化，长0.65公里，宽5米</t>
  </si>
  <si>
    <t>和平社区</t>
  </si>
  <si>
    <t>新修道路硬化里程，≥0.65公里；项目（工程）验收合格率≥100%；项目（工程）验收合格率≥100%；益脱贫户及边缘户人口数≥70人；工程设计使用年限，≥5年；受益贫困人口满意度，≥92%</t>
  </si>
  <si>
    <t>2022年谢牌沟村产业园基础设施建设项目</t>
  </si>
  <si>
    <t>新修园区步道路3公里，宽1米，厚18公分；新修混凝土挡墙700立方米；新修园区铁丝防护围栏3.5公里</t>
  </si>
  <si>
    <t>谢牌沟村</t>
  </si>
  <si>
    <t>新修园区步道路，≥3公里；新修混凝土挡墙，≥700立方米；新修园区铁丝防护围栏，≥3.5公里；★★★益脱贫户及边缘户人口数，≥270人；工程设计使用年限，≥5年；受益脱贫户及边缘户人口满意度，≥90%</t>
  </si>
  <si>
    <t>2022年恒口镇干田村新修产业路项目</t>
  </si>
  <si>
    <t>干田村2组新修路基1公里,宽3.5米及沟渠。</t>
  </si>
  <si>
    <t>干田村</t>
  </si>
  <si>
    <t>方便群众出行</t>
  </si>
  <si>
    <t>新修路基≥1公里；项目（工程）验收合格率≥100%；益脱贫户及边缘户人口数≥10，受益脱贫户及边缘户人口满意,≥90%；工程设计使用年限，≥5年</t>
  </si>
  <si>
    <t>2022年恒口镇邹家沟村产业便民桥及道路项目</t>
  </si>
  <si>
    <t>邹家沟村5组新建交通桥一座4米宽，长10米，及连接道路长30米，宽3.5米，厚0.18米</t>
  </si>
  <si>
    <t>新修便民桥≥1座，项目（工程）验收合格率≥100%。受益脱贫户及边缘户人口数≥15人，受益脱贫户及边缘户人口满意度≥90%；工程设计使用年限，≥5年</t>
  </si>
  <si>
    <t>2022年陈家营村西丰园农民专业合作社产业道路建设项目</t>
  </si>
  <si>
    <t>陈家营村产业砂石路建设3公里</t>
  </si>
  <si>
    <t>陈家营村</t>
  </si>
  <si>
    <r>
      <rPr>
        <sz val="12"/>
        <color theme="1"/>
        <rFont val="仿宋"/>
        <charset val="134"/>
      </rPr>
      <t>1、产业路建设3公里；2、</t>
    </r>
    <r>
      <rPr>
        <sz val="12"/>
        <color theme="1"/>
        <rFont val="宋体"/>
        <charset val="134"/>
      </rPr>
      <t>✭</t>
    </r>
    <r>
      <rPr>
        <sz val="12"/>
        <color theme="1"/>
        <rFont val="仿宋"/>
        <charset val="134"/>
      </rPr>
      <t>项目完成及时率，≥100%；3、受益建档立卡贫困户人口数，≥129人；4、受益贫困户人口满意度，≥91%；5、工程设计使用年限≥5年。</t>
    </r>
  </si>
  <si>
    <t>2022年双兴社区九组产业路硬化工程</t>
  </si>
  <si>
    <t>硬化刘刚门前至陈长恒田边产业路,长0.25公里，宽3米，厚18公分，（9组境内）</t>
  </si>
  <si>
    <t>双兴社区</t>
  </si>
  <si>
    <r>
      <rPr>
        <sz val="12"/>
        <color theme="1"/>
        <rFont val="仿宋"/>
        <charset val="134"/>
      </rPr>
      <t>1、产业路硬化0.35公里；2、</t>
    </r>
    <r>
      <rPr>
        <sz val="12"/>
        <color theme="1"/>
        <rFont val="宋体"/>
        <charset val="134"/>
      </rPr>
      <t>✭</t>
    </r>
    <r>
      <rPr>
        <sz val="12"/>
        <color theme="1"/>
        <rFont val="仿宋"/>
        <charset val="134"/>
      </rPr>
      <t>项目完成及时率，≥100%；3、受益建档立卡贫困户人口数，≥25人；4、受益贫困户人口满意度，≥91%；5、工程设计使用年限≥5年。</t>
    </r>
  </si>
  <si>
    <t>2022年王家台村园区产业路硬化项目</t>
  </si>
  <si>
    <t>修建园区产业道路2公里3.5米宽，1.5米宽采摘步道2公里</t>
  </si>
  <si>
    <t>王家台村</t>
  </si>
  <si>
    <r>
      <rPr>
        <sz val="12"/>
        <color theme="1"/>
        <rFont val="仿宋"/>
        <charset val="134"/>
      </rPr>
      <t>1、新建园区产业道路2公里；2、</t>
    </r>
    <r>
      <rPr>
        <sz val="12"/>
        <color theme="1"/>
        <rFont val="宋体"/>
        <charset val="134"/>
      </rPr>
      <t>✭</t>
    </r>
    <r>
      <rPr>
        <sz val="12"/>
        <color theme="1"/>
        <rFont val="仿宋"/>
        <charset val="134"/>
      </rPr>
      <t>项目完成及时率，≥100%；3、受益建档立卡贫困户人口数，≥101人；4、受益贫困户人口满意度，≥91%；5、工程设计使用年限≥5年。</t>
    </r>
  </si>
  <si>
    <t>2022年江沟社区集体股份经济组织合作社产业园区新修建道路</t>
  </si>
  <si>
    <t>江沟社区集体股份经济组织合作社产业园区新修建道路1.5公里，宽3.5米，厚18厘米</t>
  </si>
  <si>
    <r>
      <rPr>
        <sz val="12"/>
        <color theme="1"/>
        <rFont val="仿宋"/>
        <charset val="134"/>
      </rPr>
      <t>1、新建道路硬化2公里；2、</t>
    </r>
    <r>
      <rPr>
        <sz val="12"/>
        <color theme="1"/>
        <rFont val="宋体"/>
        <charset val="134"/>
      </rPr>
      <t>✭</t>
    </r>
    <r>
      <rPr>
        <sz val="12"/>
        <color theme="1"/>
        <rFont val="仿宋"/>
        <charset val="134"/>
      </rPr>
      <t>项目完成及时率，≥100%；3、受益建档立卡贫困户人口数，≥173人；4、受益贫困户人口满意度，≥91%；5、工程设计使用年限≥5年。</t>
    </r>
  </si>
  <si>
    <t>2022年安子沟村产业路硬化项目</t>
  </si>
  <si>
    <t>安子沟村产业路硬化，长900米，宽3.5米，厚18公分</t>
  </si>
  <si>
    <t>安子沟村</t>
  </si>
  <si>
    <r>
      <rPr>
        <sz val="12"/>
        <color theme="1"/>
        <rFont val="仿宋"/>
        <charset val="134"/>
      </rPr>
      <t>1、产业路硬化里程900米；2、</t>
    </r>
    <r>
      <rPr>
        <sz val="12"/>
        <color theme="1"/>
        <rFont val="宋体"/>
        <charset val="134"/>
      </rPr>
      <t>✭</t>
    </r>
    <r>
      <rPr>
        <sz val="12"/>
        <color theme="1"/>
        <rFont val="仿宋"/>
        <charset val="134"/>
      </rPr>
      <t>项目完成及时率，≥100%；3、受益建档立卡贫困户人口数，≥167人；4、受益贫困户人口满意度，≥91%；5、工程设计使用年限≥5年。</t>
    </r>
  </si>
  <si>
    <t>2022年庙湾村生态水产养殖农民专业合作社产业道路硬化项目</t>
  </si>
  <si>
    <t>庙湾水产合作社新建产业路1200米，宽4米，路面硬化18厘米。</t>
  </si>
  <si>
    <t>带动 两个 村 48 户 134  人增收</t>
  </si>
  <si>
    <r>
      <rPr>
        <sz val="12"/>
        <color theme="1"/>
        <rFont val="仿宋"/>
        <charset val="134"/>
      </rPr>
      <t>1、新修产业路里程1200米；2、</t>
    </r>
    <r>
      <rPr>
        <sz val="12"/>
        <color theme="1"/>
        <rFont val="宋体"/>
        <charset val="134"/>
      </rPr>
      <t>✭</t>
    </r>
    <r>
      <rPr>
        <sz val="12"/>
        <color theme="1"/>
        <rFont val="仿宋"/>
        <charset val="134"/>
      </rPr>
      <t>项目完成及时率，≥100%；3、受益建档立卡贫困户人口数，≥127人；4、受益贫困户人口满意度，≥91%；5、工程设计使用年限≥5年。</t>
    </r>
  </si>
  <si>
    <t>2022年华洲村万花源苗木花卉种植基地产业路硬化项目</t>
  </si>
  <si>
    <t>新建园区硬化道路2公里，宽3.5米，厚18公分</t>
  </si>
  <si>
    <t>华洲村</t>
  </si>
  <si>
    <r>
      <rPr>
        <sz val="12"/>
        <color theme="1"/>
        <rFont val="仿宋"/>
        <charset val="134"/>
      </rPr>
      <t>1、硬化路里程2公里；2、</t>
    </r>
    <r>
      <rPr>
        <sz val="12"/>
        <color theme="1"/>
        <rFont val="宋体"/>
        <charset val="134"/>
      </rPr>
      <t>✭</t>
    </r>
    <r>
      <rPr>
        <sz val="12"/>
        <color theme="1"/>
        <rFont val="仿宋"/>
        <charset val="134"/>
      </rPr>
      <t>项目完成及时率，≥100%；3、受益建档立卡贫困户人口数，≥130人；4、受益贫困户人口满意度，≥91%；5、工程设计使用年限≥5年。</t>
    </r>
  </si>
  <si>
    <t>2022年鱼姐村产业路建设</t>
  </si>
  <si>
    <t>产业路新修硬化路2公里，宽3.5米，厚18公分</t>
  </si>
  <si>
    <r>
      <rPr>
        <sz val="12"/>
        <color theme="1"/>
        <rFont val="仿宋"/>
        <charset val="134"/>
      </rPr>
      <t>1、新修产业硬化路里程2000米；2、</t>
    </r>
    <r>
      <rPr>
        <sz val="12"/>
        <color theme="1"/>
        <rFont val="宋体"/>
        <charset val="134"/>
      </rPr>
      <t>✭</t>
    </r>
    <r>
      <rPr>
        <sz val="12"/>
        <color theme="1"/>
        <rFont val="仿宋"/>
        <charset val="134"/>
      </rPr>
      <t>项目完成及时率，≥100%；3、受益建档立卡贫困户人口数，≥1087人；4、受益贫困户人口满意度，≥91%；5、工程设计使用年限≥5年。</t>
    </r>
  </si>
  <si>
    <t>2022年度环境综合整治项目</t>
  </si>
  <si>
    <t>对18个村配备垃圾桶8790个、分类垃圾箱14个、新建垃圾收集房19个、小型垃圾清运车11辆等</t>
  </si>
  <si>
    <t>恒口示范区生态环境局</t>
  </si>
  <si>
    <t>王敦贵</t>
  </si>
  <si>
    <t>13992592600</t>
  </si>
  <si>
    <t>农村环境整治，改善生产生活条件</t>
  </si>
  <si>
    <r>
      <rPr>
        <sz val="12"/>
        <color theme="1"/>
        <rFont val="仿宋"/>
        <charset val="134"/>
      </rPr>
      <t>1、人居环境改造村个数，≥18个；2、</t>
    </r>
    <r>
      <rPr>
        <sz val="12"/>
        <color theme="1"/>
        <rFont val="宋体"/>
        <charset val="134"/>
      </rPr>
      <t>✭</t>
    </r>
    <r>
      <rPr>
        <sz val="12"/>
        <color theme="1"/>
        <rFont val="仿宋"/>
        <charset val="134"/>
      </rPr>
      <t>项目完成及时率，≥100%；3、受益建档立卡贫困户人口数，≥18886人；4、受益贫困户人口满意度，≥91%；5、工程设计使用年限≥5年。</t>
    </r>
  </si>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</sst>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41">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4"/>
      <color theme="1"/>
      <name val="仿宋"/>
      <charset val="134"/>
    </font>
    <font>
      <b/>
      <sz val="12"/>
      <color theme="1"/>
      <name val="仿宋"/>
      <charset val="134"/>
    </font>
    <font>
      <sz val="12"/>
      <color theme="1"/>
      <name val="宋体"/>
      <charset val="134"/>
    </font>
    <font>
      <sz val="10"/>
      <name val="仿宋"/>
      <charset val="134"/>
    </font>
    <font>
      <sz val="10"/>
      <color theme="1"/>
      <name val="仿宋"/>
      <charset val="134"/>
    </font>
    <font>
      <sz val="12"/>
      <color theme="1"/>
      <name val="仿宋_GB2312"/>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b/>
      <sz val="13"/>
      <color theme="3"/>
      <name val="等线"/>
      <charset val="134"/>
      <scheme val="minor"/>
    </font>
    <font>
      <sz val="11"/>
      <color rgb="FFFF0000"/>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sz val="12"/>
      <name val="宋体"/>
      <charset val="134"/>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u/>
      <sz val="28"/>
      <color theme="1"/>
      <name val="方正小标宋简体"/>
      <charset val="134"/>
    </font>
    <font>
      <u/>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9"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 borderId="9" applyNumberFormat="0" applyFont="0" applyAlignment="0" applyProtection="0">
      <alignment vertical="center"/>
    </xf>
    <xf numFmtId="0" fontId="27" fillId="16"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8" applyNumberFormat="0" applyFill="0" applyAlignment="0" applyProtection="0">
      <alignment vertical="center"/>
    </xf>
    <xf numFmtId="0" fontId="19" fillId="0" borderId="8" applyNumberFormat="0" applyFill="0" applyAlignment="0" applyProtection="0">
      <alignment vertical="center"/>
    </xf>
    <xf numFmtId="0" fontId="27" fillId="9" borderId="0" applyNumberFormat="0" applyBorder="0" applyAlignment="0" applyProtection="0">
      <alignment vertical="center"/>
    </xf>
    <xf numFmtId="0" fontId="22" fillId="0" borderId="10" applyNumberFormat="0" applyFill="0" applyAlignment="0" applyProtection="0">
      <alignment vertical="center"/>
    </xf>
    <xf numFmtId="0" fontId="27" fillId="8" borderId="0" applyNumberFormat="0" applyBorder="0" applyAlignment="0" applyProtection="0">
      <alignment vertical="center"/>
    </xf>
    <xf numFmtId="0" fontId="35" fillId="21" borderId="13" applyNumberFormat="0" applyAlignment="0" applyProtection="0">
      <alignment vertical="center"/>
    </xf>
    <xf numFmtId="0" fontId="36" fillId="21" borderId="11" applyNumberFormat="0" applyAlignment="0" applyProtection="0">
      <alignment vertical="center"/>
    </xf>
    <xf numFmtId="0" fontId="37" fillId="30" borderId="14" applyNumberFormat="0" applyAlignment="0" applyProtection="0">
      <alignment vertical="center"/>
    </xf>
    <xf numFmtId="0" fontId="25" fillId="13" borderId="0" applyNumberFormat="0" applyBorder="0" applyAlignment="0" applyProtection="0">
      <alignment vertical="center"/>
    </xf>
    <xf numFmtId="0" fontId="27" fillId="20" borderId="0" applyNumberFormat="0" applyBorder="0" applyAlignment="0" applyProtection="0">
      <alignment vertical="center"/>
    </xf>
    <xf numFmtId="0" fontId="33" fillId="0" borderId="12" applyNumberFormat="0" applyFill="0" applyAlignment="0" applyProtection="0">
      <alignment vertical="center"/>
    </xf>
    <xf numFmtId="0" fontId="38" fillId="0" borderId="15" applyNumberFormat="0" applyFill="0" applyAlignment="0" applyProtection="0">
      <alignment vertical="center"/>
    </xf>
    <xf numFmtId="0" fontId="30" fillId="12" borderId="0" applyNumberFormat="0" applyBorder="0" applyAlignment="0" applyProtection="0">
      <alignment vertical="center"/>
    </xf>
    <xf numFmtId="0" fontId="28" fillId="7" borderId="0" applyNumberFormat="0" applyBorder="0" applyAlignment="0" applyProtection="0">
      <alignment vertical="center"/>
    </xf>
    <xf numFmtId="0" fontId="25" fillId="25" borderId="0" applyNumberFormat="0" applyBorder="0" applyAlignment="0" applyProtection="0">
      <alignment vertical="center"/>
    </xf>
    <xf numFmtId="0" fontId="27" fillId="19"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7" fillId="32" borderId="0" applyNumberFormat="0" applyBorder="0" applyAlignment="0" applyProtection="0">
      <alignment vertical="center"/>
    </xf>
    <xf numFmtId="0" fontId="27" fillId="18"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7" fillId="17" borderId="0" applyNumberFormat="0" applyBorder="0" applyAlignment="0" applyProtection="0">
      <alignment vertical="center"/>
    </xf>
    <xf numFmtId="0" fontId="25" fillId="26" borderId="0" applyNumberFormat="0" applyBorder="0" applyAlignment="0" applyProtection="0">
      <alignment vertical="center"/>
    </xf>
    <xf numFmtId="0" fontId="27" fillId="15" borderId="0" applyNumberFormat="0" applyBorder="0" applyAlignment="0" applyProtection="0">
      <alignment vertical="center"/>
    </xf>
    <xf numFmtId="0" fontId="27" fillId="31" borderId="0" applyNumberFormat="0" applyBorder="0" applyAlignment="0" applyProtection="0">
      <alignment vertical="center"/>
    </xf>
    <xf numFmtId="0" fontId="25" fillId="3" borderId="0" applyNumberFormat="0" applyBorder="0" applyAlignment="0" applyProtection="0">
      <alignment vertical="center"/>
    </xf>
    <xf numFmtId="0" fontId="27" fillId="6" borderId="0" applyNumberFormat="0" applyBorder="0" applyAlignment="0" applyProtection="0">
      <alignment vertical="center"/>
    </xf>
    <xf numFmtId="0" fontId="34"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workbookViewId="0">
      <selection activeCell="G10" sqref="G10"/>
    </sheetView>
  </sheetViews>
  <sheetFormatPr defaultColWidth="9" defaultRowHeight="13.5"/>
  <cols>
    <col min="1" max="1" width="6.25" style="33" customWidth="1"/>
    <col min="2" max="2" width="18.375" style="34" customWidth="1"/>
    <col min="3" max="7" width="9.625" style="34" customWidth="1"/>
    <col min="8" max="8" width="10.625" style="34" customWidth="1"/>
    <col min="9" max="13" width="9.625" style="34" customWidth="1"/>
    <col min="14" max="16384" width="9" style="34"/>
  </cols>
  <sheetData>
    <row r="1" ht="20.25" spans="1:2">
      <c r="A1" s="35" t="s">
        <v>0</v>
      </c>
      <c r="B1" s="35"/>
    </row>
    <row r="2" ht="42" customHeight="1" spans="1:13">
      <c r="A2" s="36" t="s">
        <v>1</v>
      </c>
      <c r="B2" s="37"/>
      <c r="C2" s="37"/>
      <c r="D2" s="37"/>
      <c r="E2" s="37"/>
      <c r="F2" s="37"/>
      <c r="G2" s="37"/>
      <c r="H2" s="37"/>
      <c r="I2" s="37"/>
      <c r="J2" s="37"/>
      <c r="K2" s="37"/>
      <c r="L2" s="37"/>
      <c r="M2" s="37"/>
    </row>
    <row r="3" ht="26.1" customHeight="1" spans="1:13">
      <c r="A3" s="38" t="s">
        <v>2</v>
      </c>
      <c r="B3" s="38"/>
      <c r="C3" s="37"/>
      <c r="D3" s="37"/>
      <c r="E3" s="37"/>
      <c r="F3" s="37"/>
      <c r="G3" s="37"/>
      <c r="H3" s="37"/>
      <c r="I3" s="37"/>
      <c r="J3" s="37"/>
      <c r="K3" s="37"/>
      <c r="L3" s="37"/>
      <c r="M3" s="37"/>
    </row>
    <row r="4" s="29" customFormat="1" ht="23.1" customHeight="1" spans="1:13">
      <c r="A4" s="39" t="s">
        <v>3</v>
      </c>
      <c r="B4" s="39" t="s">
        <v>4</v>
      </c>
      <c r="C4" s="40" t="s">
        <v>5</v>
      </c>
      <c r="D4" s="41" t="s">
        <v>6</v>
      </c>
      <c r="E4" s="42"/>
      <c r="F4" s="42"/>
      <c r="G4" s="42"/>
      <c r="H4" s="42"/>
      <c r="I4" s="42"/>
      <c r="J4" s="42"/>
      <c r="K4" s="42"/>
      <c r="L4" s="42"/>
      <c r="M4" s="56"/>
    </row>
    <row r="5" s="30" customFormat="1" ht="37.5" customHeight="1" spans="1:13">
      <c r="A5" s="43"/>
      <c r="B5" s="43"/>
      <c r="C5" s="44"/>
      <c r="D5" s="45" t="s">
        <v>7</v>
      </c>
      <c r="E5" s="46" t="s">
        <v>8</v>
      </c>
      <c r="F5" s="46" t="s">
        <v>9</v>
      </c>
      <c r="G5" s="46" t="s">
        <v>10</v>
      </c>
      <c r="H5" s="46" t="s">
        <v>11</v>
      </c>
      <c r="I5" s="46" t="s">
        <v>12</v>
      </c>
      <c r="J5" s="46" t="s">
        <v>13</v>
      </c>
      <c r="K5" s="46" t="s">
        <v>14</v>
      </c>
      <c r="L5" s="46" t="s">
        <v>15</v>
      </c>
      <c r="M5" s="46" t="s">
        <v>16</v>
      </c>
    </row>
    <row r="6" ht="21.95" customHeight="1" spans="1:13">
      <c r="A6" s="47"/>
      <c r="B6" s="48" t="s">
        <v>17</v>
      </c>
      <c r="C6" s="49">
        <f>C7+C13+C18+C20+C22+C26+C35+C41+C45+C51+C58+C63+C33</f>
        <v>108</v>
      </c>
      <c r="D6" s="49">
        <f t="shared" ref="D6:M6" si="0">D7+D13+D18+D20+D22+D26+D35+D41+D45+D51+D58+D63+D33</f>
        <v>19142.01</v>
      </c>
      <c r="E6" s="49">
        <f t="shared" si="0"/>
        <v>6861.41</v>
      </c>
      <c r="F6" s="49">
        <f t="shared" si="0"/>
        <v>6930.6</v>
      </c>
      <c r="G6" s="49">
        <f t="shared" si="0"/>
        <v>0</v>
      </c>
      <c r="H6" s="49">
        <f t="shared" si="0"/>
        <v>0</v>
      </c>
      <c r="I6" s="49">
        <f t="shared" si="0"/>
        <v>0</v>
      </c>
      <c r="J6" s="49">
        <f t="shared" si="0"/>
        <v>5350</v>
      </c>
      <c r="K6" s="49">
        <f t="shared" si="0"/>
        <v>0</v>
      </c>
      <c r="L6" s="49">
        <f t="shared" si="0"/>
        <v>0</v>
      </c>
      <c r="M6" s="49">
        <f t="shared" si="0"/>
        <v>0</v>
      </c>
    </row>
    <row r="7" s="31" customFormat="1" ht="32" customHeight="1" spans="1:13">
      <c r="A7" s="47">
        <v>1</v>
      </c>
      <c r="B7" s="50" t="s">
        <v>18</v>
      </c>
      <c r="C7" s="49">
        <f>VLOOKUP(B7,项目库明细表!A:B,2,0)</f>
        <v>34</v>
      </c>
      <c r="D7" s="49">
        <f>E7+F7+G7+H7+I7+J7+K7+L7+M7</f>
        <v>7775.8</v>
      </c>
      <c r="E7" s="49">
        <f>VLOOKUP(B7,项目库明细表!A:K,11,0)</f>
        <v>2285</v>
      </c>
      <c r="F7" s="49">
        <v>140.8</v>
      </c>
      <c r="G7" s="49">
        <v>0</v>
      </c>
      <c r="H7" s="49">
        <v>0</v>
      </c>
      <c r="I7" s="49">
        <v>0</v>
      </c>
      <c r="J7" s="49">
        <v>5350</v>
      </c>
      <c r="K7" s="49">
        <v>0</v>
      </c>
      <c r="L7" s="49">
        <v>0</v>
      </c>
      <c r="M7" s="49">
        <v>0</v>
      </c>
    </row>
    <row r="8" ht="32" customHeight="1" spans="1:13">
      <c r="A8" s="47">
        <v>2</v>
      </c>
      <c r="B8" s="51" t="s">
        <v>19</v>
      </c>
      <c r="C8" s="49">
        <f>VLOOKUP(B8,项目库明细表!A:B,2,0)</f>
        <v>3</v>
      </c>
      <c r="D8" s="49">
        <f>E8+F8+G8+H8+I8+J8+K8+L8+M8</f>
        <v>700</v>
      </c>
      <c r="E8" s="49">
        <f>VLOOKUP(B8,项目库明细表!A:K,11,0)</f>
        <v>700</v>
      </c>
      <c r="F8" s="49"/>
      <c r="G8" s="47"/>
      <c r="H8" s="47"/>
      <c r="I8" s="47"/>
      <c r="J8" s="47"/>
      <c r="K8" s="47"/>
      <c r="L8" s="47"/>
      <c r="M8" s="47"/>
    </row>
    <row r="9" ht="32" customHeight="1" spans="1:13">
      <c r="A9" s="47">
        <v>3</v>
      </c>
      <c r="B9" s="51" t="s">
        <v>20</v>
      </c>
      <c r="C9" s="49"/>
      <c r="D9" s="49"/>
      <c r="E9" s="49"/>
      <c r="F9" s="49"/>
      <c r="G9" s="47"/>
      <c r="H9" s="47"/>
      <c r="I9" s="47"/>
      <c r="J9" s="47"/>
      <c r="K9" s="47"/>
      <c r="L9" s="47"/>
      <c r="M9" s="47"/>
    </row>
    <row r="10" ht="32" customHeight="1" spans="1:13">
      <c r="A10" s="47">
        <v>4</v>
      </c>
      <c r="B10" s="51" t="s">
        <v>21</v>
      </c>
      <c r="C10" s="49"/>
      <c r="D10" s="49"/>
      <c r="E10" s="49"/>
      <c r="F10" s="49"/>
      <c r="G10" s="47"/>
      <c r="H10" s="47"/>
      <c r="I10" s="47"/>
      <c r="J10" s="47"/>
      <c r="K10" s="47"/>
      <c r="L10" s="47"/>
      <c r="M10" s="47"/>
    </row>
    <row r="11" ht="32" customHeight="1" spans="1:13">
      <c r="A11" s="47">
        <v>5</v>
      </c>
      <c r="B11" s="51" t="s">
        <v>22</v>
      </c>
      <c r="C11" s="49"/>
      <c r="D11" s="49"/>
      <c r="E11" s="49"/>
      <c r="F11" s="49"/>
      <c r="G11" s="47"/>
      <c r="H11" s="47"/>
      <c r="I11" s="47"/>
      <c r="J11" s="47"/>
      <c r="K11" s="47"/>
      <c r="L11" s="47"/>
      <c r="M11" s="47"/>
    </row>
    <row r="12" ht="32" customHeight="1" spans="1:13">
      <c r="A12" s="47">
        <v>6</v>
      </c>
      <c r="B12" s="51" t="s">
        <v>23</v>
      </c>
      <c r="C12" s="49">
        <f>VLOOKUP(B12,项目库明细表!A:B,2,0)</f>
        <v>31</v>
      </c>
      <c r="D12" s="49">
        <f>E12+F12+G12+H12+I12+J12+K12+L12+M12</f>
        <v>7075.8</v>
      </c>
      <c r="E12" s="49">
        <f>VLOOKUP(B12,项目库明细表!A:K,11,0)</f>
        <v>1585</v>
      </c>
      <c r="F12" s="49">
        <v>140.8</v>
      </c>
      <c r="G12" s="47"/>
      <c r="H12" s="47"/>
      <c r="I12" s="47"/>
      <c r="J12" s="49">
        <v>5350</v>
      </c>
      <c r="K12" s="47"/>
      <c r="L12" s="47"/>
      <c r="M12" s="47"/>
    </row>
    <row r="13" s="31" customFormat="1" ht="32" customHeight="1" spans="1:13">
      <c r="A13" s="47">
        <v>7</v>
      </c>
      <c r="B13" s="50" t="s">
        <v>24</v>
      </c>
      <c r="C13" s="49">
        <f>VLOOKUP(B13,项目库明细表!A:B,2,0)</f>
        <v>1</v>
      </c>
      <c r="D13" s="49">
        <f>E13+F13+G13+H13+I13+J13+K13+L13+M13</f>
        <v>450</v>
      </c>
      <c r="E13" s="49">
        <f>VLOOKUP(B13,项目库明细表!A:K,11,0)</f>
        <v>450</v>
      </c>
      <c r="F13" s="49">
        <v>0</v>
      </c>
      <c r="G13" s="49">
        <v>0</v>
      </c>
      <c r="H13" s="49">
        <v>0</v>
      </c>
      <c r="I13" s="49">
        <v>0</v>
      </c>
      <c r="J13" s="49">
        <v>0</v>
      </c>
      <c r="K13" s="49">
        <v>0</v>
      </c>
      <c r="L13" s="49">
        <v>0</v>
      </c>
      <c r="M13" s="49">
        <v>0</v>
      </c>
    </row>
    <row r="14" ht="32" customHeight="1" spans="1:13">
      <c r="A14" s="47">
        <v>8</v>
      </c>
      <c r="B14" s="51" t="s">
        <v>25</v>
      </c>
      <c r="C14" s="49">
        <f>VLOOKUP(B14,项目库明细表!A:B,2,0)</f>
        <v>1</v>
      </c>
      <c r="D14" s="49">
        <f>E14+F14+G14+H14+I14+J14+K14+L14+M14</f>
        <v>450</v>
      </c>
      <c r="E14" s="49">
        <f>VLOOKUP(B14,项目库明细表!A:K,11,0)</f>
        <v>450</v>
      </c>
      <c r="F14" s="49"/>
      <c r="G14" s="47"/>
      <c r="H14" s="47"/>
      <c r="I14" s="47"/>
      <c r="J14" s="47"/>
      <c r="K14" s="47"/>
      <c r="L14" s="47"/>
      <c r="M14" s="47"/>
    </row>
    <row r="15" ht="32" customHeight="1" spans="1:13">
      <c r="A15" s="47">
        <v>9</v>
      </c>
      <c r="B15" s="51" t="s">
        <v>26</v>
      </c>
      <c r="C15" s="49"/>
      <c r="D15" s="49"/>
      <c r="E15" s="49"/>
      <c r="F15" s="49"/>
      <c r="G15" s="47"/>
      <c r="H15" s="47"/>
      <c r="I15" s="47"/>
      <c r="J15" s="47"/>
      <c r="K15" s="47"/>
      <c r="L15" s="47"/>
      <c r="M15" s="47"/>
    </row>
    <row r="16" ht="32" customHeight="1" spans="1:13">
      <c r="A16" s="47">
        <v>10</v>
      </c>
      <c r="B16" s="51" t="s">
        <v>27</v>
      </c>
      <c r="C16" s="49"/>
      <c r="D16" s="49"/>
      <c r="E16" s="49"/>
      <c r="F16" s="49"/>
      <c r="G16" s="47"/>
      <c r="H16" s="47"/>
      <c r="I16" s="47"/>
      <c r="J16" s="47"/>
      <c r="K16" s="47"/>
      <c r="L16" s="47"/>
      <c r="M16" s="47"/>
    </row>
    <row r="17" ht="32" customHeight="1" spans="1:13">
      <c r="A17" s="47">
        <v>11</v>
      </c>
      <c r="B17" s="51" t="s">
        <v>28</v>
      </c>
      <c r="C17" s="49"/>
      <c r="D17" s="49"/>
      <c r="E17" s="49"/>
      <c r="F17" s="49"/>
      <c r="G17" s="47"/>
      <c r="H17" s="47"/>
      <c r="I17" s="47"/>
      <c r="J17" s="47"/>
      <c r="K17" s="47"/>
      <c r="L17" s="47"/>
      <c r="M17" s="47"/>
    </row>
    <row r="18" s="31" customFormat="1" ht="32" customHeight="1" spans="1:13">
      <c r="A18" s="47">
        <v>12</v>
      </c>
      <c r="B18" s="50" t="s">
        <v>29</v>
      </c>
      <c r="C18" s="49">
        <f>VLOOKUP(B18,项目库明细表!A:B,2,0)</f>
        <v>8</v>
      </c>
      <c r="D18" s="49">
        <f>E18+F18+G18+H18+I18+J18+K18+L18+M18</f>
        <v>211</v>
      </c>
      <c r="E18" s="49">
        <f>VLOOKUP(B18,项目库明细表!A:K,11,0)</f>
        <v>191</v>
      </c>
      <c r="F18" s="49">
        <f>VLOOKUP(B18,项目库明细表!A:P,16,0)</f>
        <v>20</v>
      </c>
      <c r="G18" s="49">
        <v>0</v>
      </c>
      <c r="H18" s="49">
        <v>0</v>
      </c>
      <c r="I18" s="49">
        <v>0</v>
      </c>
      <c r="J18" s="49">
        <v>0</v>
      </c>
      <c r="K18" s="49">
        <v>0</v>
      </c>
      <c r="L18" s="49">
        <v>0</v>
      </c>
      <c r="M18" s="49">
        <v>0</v>
      </c>
    </row>
    <row r="19" ht="32" customHeight="1" spans="1:13">
      <c r="A19" s="47">
        <v>13</v>
      </c>
      <c r="B19" s="51" t="s">
        <v>30</v>
      </c>
      <c r="C19" s="49">
        <f>VLOOKUP(B19,项目库明细表!A:B,2,0)</f>
        <v>8</v>
      </c>
      <c r="D19" s="49">
        <f>E19+F19+G19+H19+I19+J19+K19+L19+M19</f>
        <v>211</v>
      </c>
      <c r="E19" s="49">
        <f>VLOOKUP(B19,项目库明细表!A:K,11,0)</f>
        <v>191</v>
      </c>
      <c r="F19" s="49">
        <f>VLOOKUP(B19,项目库明细表!A:P,16,0)</f>
        <v>20</v>
      </c>
      <c r="G19" s="47"/>
      <c r="H19" s="47"/>
      <c r="I19" s="47"/>
      <c r="J19" s="47"/>
      <c r="K19" s="47"/>
      <c r="L19" s="47"/>
      <c r="M19" s="47"/>
    </row>
    <row r="20" s="31" customFormat="1" ht="32" customHeight="1" spans="1:13">
      <c r="A20" s="47">
        <v>14</v>
      </c>
      <c r="B20" s="50" t="s">
        <v>31</v>
      </c>
      <c r="C20" s="49">
        <f>VLOOKUP(B20,项目库明细表!A:B,2,0)</f>
        <v>1</v>
      </c>
      <c r="D20" s="49">
        <f>E20+F20+G20+H20+I20+J20+K20+L20+M20</f>
        <v>100</v>
      </c>
      <c r="E20" s="49">
        <f>VLOOKUP(B20,项目库明细表!A:K,11,0)</f>
        <v>100</v>
      </c>
      <c r="F20" s="49">
        <f>VLOOKUP(B20,项目库明细表!A:P,16,0)</f>
        <v>0</v>
      </c>
      <c r="G20" s="49">
        <v>0</v>
      </c>
      <c r="H20" s="49">
        <v>0</v>
      </c>
      <c r="I20" s="49">
        <v>0</v>
      </c>
      <c r="J20" s="49">
        <v>0</v>
      </c>
      <c r="K20" s="49">
        <v>0</v>
      </c>
      <c r="L20" s="49">
        <v>0</v>
      </c>
      <c r="M20" s="49">
        <v>0</v>
      </c>
    </row>
    <row r="21" ht="32" customHeight="1" spans="1:13">
      <c r="A21" s="47">
        <v>15</v>
      </c>
      <c r="B21" s="51" t="s">
        <v>32</v>
      </c>
      <c r="C21" s="49">
        <v>1</v>
      </c>
      <c r="D21" s="49">
        <v>100</v>
      </c>
      <c r="E21" s="49">
        <v>100</v>
      </c>
      <c r="F21" s="49"/>
      <c r="G21" s="47"/>
      <c r="H21" s="47"/>
      <c r="I21" s="47"/>
      <c r="J21" s="47"/>
      <c r="K21" s="47"/>
      <c r="L21" s="47"/>
      <c r="M21" s="47"/>
    </row>
    <row r="22" s="31" customFormat="1" ht="32" customHeight="1" spans="1:13">
      <c r="A22" s="47">
        <v>16</v>
      </c>
      <c r="B22" s="50" t="s">
        <v>33</v>
      </c>
      <c r="C22" s="49">
        <f>VLOOKUP(B22,项目库明细表!A:B,2,0)</f>
        <v>2</v>
      </c>
      <c r="D22" s="49">
        <f>E22+F22+G22+H22+I22+J22+K22+L22+M22</f>
        <v>190</v>
      </c>
      <c r="E22" s="49">
        <f>VLOOKUP(B22,项目库明细表!A:K,11,0)</f>
        <v>190</v>
      </c>
      <c r="F22" s="49">
        <v>0</v>
      </c>
      <c r="G22" s="49">
        <v>0</v>
      </c>
      <c r="H22" s="49">
        <v>0</v>
      </c>
      <c r="I22" s="49">
        <v>0</v>
      </c>
      <c r="J22" s="49">
        <v>0</v>
      </c>
      <c r="K22" s="49">
        <v>0</v>
      </c>
      <c r="L22" s="49">
        <v>0</v>
      </c>
      <c r="M22" s="49">
        <v>0</v>
      </c>
    </row>
    <row r="23" ht="32" customHeight="1" spans="1:13">
      <c r="A23" s="47">
        <v>17</v>
      </c>
      <c r="B23" s="51" t="s">
        <v>34</v>
      </c>
      <c r="C23" s="49">
        <f>VLOOKUP(B23,项目库明细表!A:B,2,0)</f>
        <v>1</v>
      </c>
      <c r="D23" s="49">
        <f>E23+F23+G23+H23+I23+J23+K23+L23+M23</f>
        <v>180</v>
      </c>
      <c r="E23" s="49">
        <f>VLOOKUP(B23,项目库明细表!A:K,11,0)</f>
        <v>180</v>
      </c>
      <c r="F23" s="49"/>
      <c r="G23" s="47"/>
      <c r="H23" s="47"/>
      <c r="I23" s="47"/>
      <c r="J23" s="47"/>
      <c r="K23" s="47"/>
      <c r="L23" s="47"/>
      <c r="M23" s="47"/>
    </row>
    <row r="24" ht="32" customHeight="1" spans="1:13">
      <c r="A24" s="47">
        <v>18</v>
      </c>
      <c r="B24" s="51" t="s">
        <v>35</v>
      </c>
      <c r="C24" s="49">
        <f>VLOOKUP(B24,项目库明细表!A:B,2,0)</f>
        <v>1</v>
      </c>
      <c r="D24" s="49">
        <f>E24+F24+G24+H24+I24+J24+K24+L24+M24</f>
        <v>10</v>
      </c>
      <c r="E24" s="49">
        <f>VLOOKUP(B24,项目库明细表!A:K,11,0)</f>
        <v>10</v>
      </c>
      <c r="F24" s="49"/>
      <c r="G24" s="47"/>
      <c r="H24" s="47"/>
      <c r="I24" s="47"/>
      <c r="J24" s="47"/>
      <c r="K24" s="47"/>
      <c r="L24" s="47"/>
      <c r="M24" s="47"/>
    </row>
    <row r="25" ht="32" customHeight="1" spans="1:13">
      <c r="A25" s="47">
        <v>19</v>
      </c>
      <c r="B25" s="52" t="s">
        <v>36</v>
      </c>
      <c r="C25" s="49"/>
      <c r="D25" s="49"/>
      <c r="E25" s="49"/>
      <c r="F25" s="49"/>
      <c r="G25" s="47"/>
      <c r="H25" s="47"/>
      <c r="I25" s="47"/>
      <c r="J25" s="47"/>
      <c r="K25" s="47"/>
      <c r="L25" s="47"/>
      <c r="M25" s="47"/>
    </row>
    <row r="26" s="31" customFormat="1" ht="32" customHeight="1" spans="1:13">
      <c r="A26" s="47">
        <v>20</v>
      </c>
      <c r="B26" s="50" t="s">
        <v>37</v>
      </c>
      <c r="C26" s="49">
        <f>VLOOKUP(B26,项目库明细表!A:B,2,0)</f>
        <v>1</v>
      </c>
      <c r="D26" s="49">
        <f>E26+F26+G26+H26+I26+J26+K26+L26+M26</f>
        <v>750</v>
      </c>
      <c r="E26" s="49">
        <f>VLOOKUP(B26,项目库明细表!A:K,11,0)</f>
        <v>0</v>
      </c>
      <c r="F26" s="49">
        <v>750</v>
      </c>
      <c r="G26" s="49">
        <v>0</v>
      </c>
      <c r="H26" s="49">
        <v>0</v>
      </c>
      <c r="I26" s="49">
        <v>0</v>
      </c>
      <c r="J26" s="49">
        <v>0</v>
      </c>
      <c r="K26" s="49">
        <v>0</v>
      </c>
      <c r="L26" s="49">
        <v>0</v>
      </c>
      <c r="M26" s="49">
        <v>0</v>
      </c>
    </row>
    <row r="27" ht="32" customHeight="1" spans="1:13">
      <c r="A27" s="47">
        <v>21</v>
      </c>
      <c r="B27" s="51" t="s">
        <v>38</v>
      </c>
      <c r="C27" s="49">
        <v>1</v>
      </c>
      <c r="D27" s="49">
        <v>750</v>
      </c>
      <c r="E27" s="49"/>
      <c r="F27" s="49">
        <v>750</v>
      </c>
      <c r="G27" s="47"/>
      <c r="H27" s="47"/>
      <c r="I27" s="47"/>
      <c r="J27" s="47"/>
      <c r="K27" s="47"/>
      <c r="L27" s="47"/>
      <c r="M27" s="47"/>
    </row>
    <row r="28" ht="32" customHeight="1" spans="1:13">
      <c r="A28" s="47">
        <v>22</v>
      </c>
      <c r="B28" s="51" t="s">
        <v>39</v>
      </c>
      <c r="C28" s="49"/>
      <c r="D28" s="49"/>
      <c r="E28" s="49"/>
      <c r="F28" s="49"/>
      <c r="G28" s="47"/>
      <c r="H28" s="47"/>
      <c r="I28" s="47"/>
      <c r="J28" s="47"/>
      <c r="K28" s="47"/>
      <c r="L28" s="47"/>
      <c r="M28" s="47"/>
    </row>
    <row r="29" ht="32" customHeight="1" spans="1:13">
      <c r="A29" s="47">
        <v>23</v>
      </c>
      <c r="B29" s="52" t="s">
        <v>40</v>
      </c>
      <c r="C29" s="49"/>
      <c r="D29" s="49"/>
      <c r="E29" s="49"/>
      <c r="F29" s="49"/>
      <c r="G29" s="47"/>
      <c r="H29" s="47"/>
      <c r="I29" s="47"/>
      <c r="J29" s="47"/>
      <c r="K29" s="47"/>
      <c r="L29" s="47"/>
      <c r="M29" s="47"/>
    </row>
    <row r="30" ht="32" customHeight="1" spans="1:13">
      <c r="A30" s="47">
        <v>24</v>
      </c>
      <c r="B30" s="52" t="s">
        <v>41</v>
      </c>
      <c r="C30" s="49"/>
      <c r="D30" s="49"/>
      <c r="E30" s="49"/>
      <c r="F30" s="49"/>
      <c r="G30" s="47"/>
      <c r="H30" s="47"/>
      <c r="I30" s="47"/>
      <c r="J30" s="47"/>
      <c r="K30" s="47"/>
      <c r="L30" s="47"/>
      <c r="M30" s="47"/>
    </row>
    <row r="31" ht="32" customHeight="1" spans="1:13">
      <c r="A31" s="47">
        <v>25</v>
      </c>
      <c r="B31" s="52" t="s">
        <v>42</v>
      </c>
      <c r="C31" s="49"/>
      <c r="D31" s="49"/>
      <c r="E31" s="49"/>
      <c r="F31" s="49"/>
      <c r="G31" s="47"/>
      <c r="H31" s="47"/>
      <c r="I31" s="47"/>
      <c r="J31" s="47"/>
      <c r="K31" s="47"/>
      <c r="L31" s="47"/>
      <c r="M31" s="47"/>
    </row>
    <row r="32" ht="32" customHeight="1" spans="1:13">
      <c r="A32" s="47">
        <v>26</v>
      </c>
      <c r="B32" s="52" t="s">
        <v>43</v>
      </c>
      <c r="C32" s="49"/>
      <c r="D32" s="49"/>
      <c r="E32" s="49"/>
      <c r="F32" s="49"/>
      <c r="G32" s="47"/>
      <c r="H32" s="47"/>
      <c r="I32" s="47"/>
      <c r="J32" s="47"/>
      <c r="K32" s="47"/>
      <c r="L32" s="47"/>
      <c r="M32" s="47"/>
    </row>
    <row r="33" ht="32" customHeight="1" spans="1:13">
      <c r="A33" s="47">
        <v>27</v>
      </c>
      <c r="B33" s="50" t="s">
        <v>44</v>
      </c>
      <c r="C33" s="49">
        <v>1</v>
      </c>
      <c r="D33" s="49">
        <v>850</v>
      </c>
      <c r="E33" s="49">
        <v>0</v>
      </c>
      <c r="F33" s="49">
        <v>850</v>
      </c>
      <c r="G33" s="47">
        <v>0</v>
      </c>
      <c r="H33" s="47">
        <v>0</v>
      </c>
      <c r="I33" s="47">
        <v>0</v>
      </c>
      <c r="J33" s="47">
        <v>0</v>
      </c>
      <c r="K33" s="47">
        <v>0</v>
      </c>
      <c r="L33" s="47">
        <v>0</v>
      </c>
      <c r="M33" s="47">
        <v>0</v>
      </c>
    </row>
    <row r="34" s="32" customFormat="1" ht="32" customHeight="1" spans="1:13">
      <c r="A34" s="47">
        <v>28</v>
      </c>
      <c r="B34" s="52" t="s">
        <v>45</v>
      </c>
      <c r="C34" s="49">
        <v>1</v>
      </c>
      <c r="D34" s="49">
        <v>850</v>
      </c>
      <c r="E34" s="49"/>
      <c r="F34" s="49">
        <v>850</v>
      </c>
      <c r="G34" s="47"/>
      <c r="H34" s="47"/>
      <c r="I34" s="47"/>
      <c r="J34" s="47"/>
      <c r="K34" s="47"/>
      <c r="L34" s="47"/>
      <c r="M34" s="47"/>
    </row>
    <row r="35" s="31" customFormat="1" ht="32" customHeight="1" spans="1:13">
      <c r="A35" s="47">
        <v>29</v>
      </c>
      <c r="B35" s="50" t="s">
        <v>46</v>
      </c>
      <c r="C35" s="49">
        <f>VLOOKUP(B35,项目库明细表!A:B,2,0)</f>
        <v>4</v>
      </c>
      <c r="D35" s="49">
        <f>E35+F35+G35+H35+I35+J35+K35+L35+M35</f>
        <v>505</v>
      </c>
      <c r="E35" s="49">
        <f>VLOOKUP(B35,项目库明细表!A:K,11,0)</f>
        <v>505</v>
      </c>
      <c r="F35" s="49">
        <v>0</v>
      </c>
      <c r="G35" s="49">
        <v>0</v>
      </c>
      <c r="H35" s="49">
        <v>0</v>
      </c>
      <c r="I35" s="49">
        <v>0</v>
      </c>
      <c r="J35" s="49">
        <v>0</v>
      </c>
      <c r="K35" s="49">
        <v>0</v>
      </c>
      <c r="L35" s="49">
        <v>0</v>
      </c>
      <c r="M35" s="49">
        <v>0</v>
      </c>
    </row>
    <row r="36" ht="32" customHeight="1" spans="1:13">
      <c r="A36" s="47">
        <v>30</v>
      </c>
      <c r="B36" s="52" t="s">
        <v>47</v>
      </c>
      <c r="C36" s="49">
        <f>VLOOKUP(B36,项目库明细表!A:B,2,0)</f>
        <v>1</v>
      </c>
      <c r="D36" s="49">
        <f>E36+F36+G36+H36+I36+J36+K36+L36+M36</f>
        <v>180</v>
      </c>
      <c r="E36" s="49">
        <f>VLOOKUP(B36,项目库明细表!A:K,11,0)</f>
        <v>180</v>
      </c>
      <c r="F36" s="49"/>
      <c r="G36" s="47"/>
      <c r="H36" s="47"/>
      <c r="I36" s="47"/>
      <c r="J36" s="47"/>
      <c r="K36" s="47"/>
      <c r="L36" s="47"/>
      <c r="M36" s="47"/>
    </row>
    <row r="37" ht="32" customHeight="1" spans="1:13">
      <c r="A37" s="47">
        <v>31</v>
      </c>
      <c r="B37" s="52" t="s">
        <v>48</v>
      </c>
      <c r="C37" s="49">
        <f>VLOOKUP(B37,项目库明细表!A:B,2,0)</f>
        <v>1</v>
      </c>
      <c r="D37" s="49">
        <f>E37+F37+G37+H37+I37+J37+K37+L37+M37</f>
        <v>100</v>
      </c>
      <c r="E37" s="49">
        <f>VLOOKUP(B37,项目库明细表!A:K,11,0)</f>
        <v>100</v>
      </c>
      <c r="F37" s="49"/>
      <c r="G37" s="47"/>
      <c r="H37" s="47"/>
      <c r="I37" s="47"/>
      <c r="J37" s="47"/>
      <c r="K37" s="47"/>
      <c r="L37" s="47"/>
      <c r="M37" s="47"/>
    </row>
    <row r="38" ht="32" customHeight="1" spans="1:13">
      <c r="A38" s="47">
        <v>32</v>
      </c>
      <c r="B38" s="53" t="s">
        <v>49</v>
      </c>
      <c r="C38" s="49"/>
      <c r="D38" s="49"/>
      <c r="E38" s="49"/>
      <c r="F38" s="49"/>
      <c r="G38" s="47"/>
      <c r="H38" s="47"/>
      <c r="I38" s="47"/>
      <c r="J38" s="47"/>
      <c r="K38" s="47"/>
      <c r="L38" s="47"/>
      <c r="M38" s="47"/>
    </row>
    <row r="39" ht="32" customHeight="1" spans="1:13">
      <c r="A39" s="47">
        <v>33</v>
      </c>
      <c r="B39" s="52" t="s">
        <v>50</v>
      </c>
      <c r="C39" s="49">
        <f>VLOOKUP(B39,项目库明细表!A:B,2,0)</f>
        <v>1</v>
      </c>
      <c r="D39" s="49">
        <f t="shared" ref="D39:D64" si="1">E39+F39+G39+H39+I39+J39+K39+L39+M39</f>
        <v>200</v>
      </c>
      <c r="E39" s="49">
        <f>VLOOKUP(B39,项目库明细表!A:K,11,0)</f>
        <v>200</v>
      </c>
      <c r="F39" s="49"/>
      <c r="G39" s="47"/>
      <c r="H39" s="47"/>
      <c r="I39" s="47"/>
      <c r="J39" s="47"/>
      <c r="K39" s="47"/>
      <c r="L39" s="47"/>
      <c r="M39" s="47"/>
    </row>
    <row r="40" ht="32" customHeight="1" spans="1:13">
      <c r="A40" s="47">
        <v>34</v>
      </c>
      <c r="B40" s="53" t="s">
        <v>23</v>
      </c>
      <c r="C40" s="49">
        <v>1</v>
      </c>
      <c r="D40" s="49">
        <f t="shared" si="1"/>
        <v>25</v>
      </c>
      <c r="E40" s="49">
        <v>25</v>
      </c>
      <c r="F40" s="49"/>
      <c r="G40" s="47"/>
      <c r="H40" s="47"/>
      <c r="I40" s="47"/>
      <c r="J40" s="47"/>
      <c r="K40" s="47"/>
      <c r="L40" s="47"/>
      <c r="M40" s="47"/>
    </row>
    <row r="41" s="31" customFormat="1" ht="32" customHeight="1" spans="1:13">
      <c r="A41" s="47">
        <v>35</v>
      </c>
      <c r="B41" s="50" t="s">
        <v>51</v>
      </c>
      <c r="C41" s="49">
        <f>VLOOKUP(B41,项目库明细表!A:B,2,0)</f>
        <v>21</v>
      </c>
      <c r="D41" s="49">
        <f t="shared" si="1"/>
        <v>1017.5</v>
      </c>
      <c r="E41" s="49">
        <f>VLOOKUP(B41,项目库明细表!A:K,11,0)</f>
        <v>1017.5</v>
      </c>
      <c r="F41" s="49">
        <v>0</v>
      </c>
      <c r="G41" s="49">
        <v>0</v>
      </c>
      <c r="H41" s="49">
        <v>0</v>
      </c>
      <c r="I41" s="49">
        <v>0</v>
      </c>
      <c r="J41" s="49">
        <v>0</v>
      </c>
      <c r="K41" s="49">
        <v>0</v>
      </c>
      <c r="L41" s="49">
        <v>0</v>
      </c>
      <c r="M41" s="49">
        <v>0</v>
      </c>
    </row>
    <row r="42" ht="32" customHeight="1" spans="1:13">
      <c r="A42" s="47">
        <v>36</v>
      </c>
      <c r="B42" s="54" t="s">
        <v>52</v>
      </c>
      <c r="C42" s="49">
        <f>VLOOKUP(B42,项目库明细表!A:B,2,0)</f>
        <v>5</v>
      </c>
      <c r="D42" s="49">
        <f t="shared" si="1"/>
        <v>317.5</v>
      </c>
      <c r="E42" s="49">
        <f>VLOOKUP(B42,项目库明细表!A:K,11,0)</f>
        <v>317.5</v>
      </c>
      <c r="F42" s="49"/>
      <c r="G42" s="47"/>
      <c r="H42" s="47"/>
      <c r="I42" s="47"/>
      <c r="J42" s="47"/>
      <c r="K42" s="47"/>
      <c r="L42" s="47"/>
      <c r="M42" s="47"/>
    </row>
    <row r="43" ht="32" customHeight="1" spans="1:13">
      <c r="A43" s="47">
        <v>37</v>
      </c>
      <c r="B43" s="54" t="s">
        <v>53</v>
      </c>
      <c r="C43" s="49">
        <f>VLOOKUP(B43,项目库明细表!A:B,2,0)</f>
        <v>8</v>
      </c>
      <c r="D43" s="49">
        <f t="shared" si="1"/>
        <v>300</v>
      </c>
      <c r="E43" s="49">
        <f>VLOOKUP(B43,项目库明细表!A:K,11,0)</f>
        <v>300</v>
      </c>
      <c r="F43" s="49"/>
      <c r="G43" s="47"/>
      <c r="H43" s="47"/>
      <c r="I43" s="47"/>
      <c r="J43" s="47"/>
      <c r="K43" s="47"/>
      <c r="L43" s="47"/>
      <c r="M43" s="47"/>
    </row>
    <row r="44" ht="32" customHeight="1" spans="1:13">
      <c r="A44" s="47">
        <v>38</v>
      </c>
      <c r="B44" s="54" t="s">
        <v>54</v>
      </c>
      <c r="C44" s="49">
        <f>VLOOKUP(B44,项目库明细表!A:B,2,0)</f>
        <v>8</v>
      </c>
      <c r="D44" s="49">
        <f t="shared" si="1"/>
        <v>400</v>
      </c>
      <c r="E44" s="49">
        <f>VLOOKUP(B44,项目库明细表!A:K,11,0)</f>
        <v>400</v>
      </c>
      <c r="F44" s="49"/>
      <c r="G44" s="47"/>
      <c r="H44" s="47"/>
      <c r="I44" s="47"/>
      <c r="J44" s="47"/>
      <c r="K44" s="47"/>
      <c r="L44" s="47"/>
      <c r="M44" s="47"/>
    </row>
    <row r="45" s="31" customFormat="1" ht="32" customHeight="1" spans="1:13">
      <c r="A45" s="47">
        <v>39</v>
      </c>
      <c r="B45" s="50" t="s">
        <v>55</v>
      </c>
      <c r="C45" s="49">
        <f>VLOOKUP(B45,项目库明细表!A:B,2,0)</f>
        <v>4</v>
      </c>
      <c r="D45" s="49">
        <f t="shared" si="1"/>
        <v>5106.8</v>
      </c>
      <c r="E45" s="49">
        <f>VLOOKUP(B45,项目库明细表!A:K,11,0)</f>
        <v>0</v>
      </c>
      <c r="F45" s="49">
        <f>F46+F47+F49+F50</f>
        <v>5106.8</v>
      </c>
      <c r="G45" s="49">
        <v>0</v>
      </c>
      <c r="H45" s="49">
        <v>0</v>
      </c>
      <c r="I45" s="49">
        <v>0</v>
      </c>
      <c r="J45" s="49">
        <v>0</v>
      </c>
      <c r="K45" s="49">
        <v>0</v>
      </c>
      <c r="L45" s="49">
        <v>0</v>
      </c>
      <c r="M45" s="49">
        <v>0</v>
      </c>
    </row>
    <row r="46" ht="32" customHeight="1" spans="1:13">
      <c r="A46" s="47">
        <v>40</v>
      </c>
      <c r="B46" s="54" t="s">
        <v>56</v>
      </c>
      <c r="C46" s="49">
        <v>1</v>
      </c>
      <c r="D46" s="49">
        <v>2918</v>
      </c>
      <c r="E46" s="49"/>
      <c r="F46" s="49">
        <v>2918</v>
      </c>
      <c r="G46" s="47"/>
      <c r="H46" s="47"/>
      <c r="I46" s="47"/>
      <c r="J46" s="47"/>
      <c r="K46" s="47"/>
      <c r="L46" s="47"/>
      <c r="M46" s="47"/>
    </row>
    <row r="47" ht="32" customHeight="1" spans="1:13">
      <c r="A47" s="47">
        <v>41</v>
      </c>
      <c r="B47" s="54" t="s">
        <v>57</v>
      </c>
      <c r="C47" s="49">
        <v>1</v>
      </c>
      <c r="D47" s="49">
        <v>1215.5</v>
      </c>
      <c r="E47" s="49"/>
      <c r="F47" s="49">
        <v>1215.5</v>
      </c>
      <c r="G47" s="47"/>
      <c r="H47" s="47"/>
      <c r="I47" s="47"/>
      <c r="J47" s="47"/>
      <c r="K47" s="47"/>
      <c r="L47" s="47"/>
      <c r="M47" s="47"/>
    </row>
    <row r="48" ht="32" customHeight="1" spans="1:13">
      <c r="A48" s="47">
        <v>42</v>
      </c>
      <c r="B48" s="54" t="s">
        <v>58</v>
      </c>
      <c r="C48" s="49"/>
      <c r="D48" s="49"/>
      <c r="E48" s="49"/>
      <c r="F48" s="49"/>
      <c r="G48" s="47"/>
      <c r="H48" s="47"/>
      <c r="I48" s="47"/>
      <c r="J48" s="47"/>
      <c r="K48" s="47"/>
      <c r="L48" s="47"/>
      <c r="M48" s="47"/>
    </row>
    <row r="49" ht="32" customHeight="1" spans="1:13">
      <c r="A49" s="47">
        <v>43</v>
      </c>
      <c r="B49" s="54" t="s">
        <v>59</v>
      </c>
      <c r="C49" s="49">
        <v>1</v>
      </c>
      <c r="D49" s="49">
        <v>360.9</v>
      </c>
      <c r="E49" s="49"/>
      <c r="F49" s="49">
        <v>360.9</v>
      </c>
      <c r="G49" s="47"/>
      <c r="H49" s="47"/>
      <c r="I49" s="47"/>
      <c r="J49" s="47"/>
      <c r="K49" s="47"/>
      <c r="L49" s="47"/>
      <c r="M49" s="47"/>
    </row>
    <row r="50" ht="32" customHeight="1" spans="1:13">
      <c r="A50" s="47">
        <v>44</v>
      </c>
      <c r="B50" s="54" t="s">
        <v>60</v>
      </c>
      <c r="C50" s="49">
        <v>1</v>
      </c>
      <c r="D50" s="49">
        <v>612.4</v>
      </c>
      <c r="E50" s="49"/>
      <c r="F50" s="49">
        <v>612.4</v>
      </c>
      <c r="G50" s="47"/>
      <c r="H50" s="47"/>
      <c r="I50" s="47"/>
      <c r="J50" s="47"/>
      <c r="K50" s="47"/>
      <c r="L50" s="47"/>
      <c r="M50" s="47"/>
    </row>
    <row r="51" s="31" customFormat="1" ht="32" customHeight="1" spans="1:13">
      <c r="A51" s="47">
        <v>45</v>
      </c>
      <c r="B51" s="50" t="s">
        <v>61</v>
      </c>
      <c r="C51" s="49">
        <f>VLOOKUP(B51,项目库明细表!A:B,2,0)</f>
        <v>31</v>
      </c>
      <c r="D51" s="49">
        <f t="shared" si="1"/>
        <v>2185.91</v>
      </c>
      <c r="E51" s="49">
        <f>VLOOKUP(B51,项目库明细表!A:K,11,0)</f>
        <v>2122.91</v>
      </c>
      <c r="F51" s="49">
        <f>VLOOKUP(B51,项目库明细表!A:P,16,0)</f>
        <v>63</v>
      </c>
      <c r="G51" s="49">
        <v>0</v>
      </c>
      <c r="H51" s="49">
        <v>0</v>
      </c>
      <c r="I51" s="49">
        <v>0</v>
      </c>
      <c r="J51" s="49">
        <v>0</v>
      </c>
      <c r="K51" s="49">
        <v>0</v>
      </c>
      <c r="L51" s="49">
        <v>0</v>
      </c>
      <c r="M51" s="49">
        <v>0</v>
      </c>
    </row>
    <row r="52" ht="32" customHeight="1" spans="1:13">
      <c r="A52" s="47">
        <v>46</v>
      </c>
      <c r="B52" s="54" t="s">
        <v>62</v>
      </c>
      <c r="C52" s="49">
        <f>VLOOKUP(B52,项目库明细表!A:B,2,0)</f>
        <v>8</v>
      </c>
      <c r="D52" s="49">
        <f t="shared" si="1"/>
        <v>375.75</v>
      </c>
      <c r="E52" s="49">
        <f>VLOOKUP(B52,项目库明细表!A:K,11,0)</f>
        <v>375.75</v>
      </c>
      <c r="F52" s="49"/>
      <c r="G52" s="47"/>
      <c r="H52" s="47"/>
      <c r="I52" s="47"/>
      <c r="J52" s="47"/>
      <c r="K52" s="47"/>
      <c r="L52" s="47"/>
      <c r="M52" s="47"/>
    </row>
    <row r="53" ht="32" customHeight="1" spans="1:13">
      <c r="A53" s="47">
        <v>47</v>
      </c>
      <c r="B53" s="54" t="s">
        <v>63</v>
      </c>
      <c r="C53" s="49"/>
      <c r="D53" s="49"/>
      <c r="E53" s="49"/>
      <c r="F53" s="49"/>
      <c r="G53" s="47"/>
      <c r="H53" s="47"/>
      <c r="I53" s="47"/>
      <c r="J53" s="47"/>
      <c r="K53" s="47"/>
      <c r="L53" s="47"/>
      <c r="M53" s="47"/>
    </row>
    <row r="54" ht="32" customHeight="1" spans="1:13">
      <c r="A54" s="47">
        <v>48</v>
      </c>
      <c r="B54" s="54" t="s">
        <v>64</v>
      </c>
      <c r="C54" s="49"/>
      <c r="D54" s="49"/>
      <c r="E54" s="49"/>
      <c r="F54" s="49"/>
      <c r="G54" s="47"/>
      <c r="H54" s="47"/>
      <c r="I54" s="47"/>
      <c r="J54" s="47"/>
      <c r="K54" s="47"/>
      <c r="L54" s="47"/>
      <c r="M54" s="47"/>
    </row>
    <row r="55" ht="32" customHeight="1" spans="1:13">
      <c r="A55" s="47">
        <v>49</v>
      </c>
      <c r="B55" s="54" t="s">
        <v>65</v>
      </c>
      <c r="C55" s="49"/>
      <c r="D55" s="49"/>
      <c r="E55" s="49"/>
      <c r="F55" s="49"/>
      <c r="G55" s="47"/>
      <c r="H55" s="47"/>
      <c r="I55" s="47"/>
      <c r="J55" s="47"/>
      <c r="K55" s="47"/>
      <c r="L55" s="47"/>
      <c r="M55" s="47"/>
    </row>
    <row r="56" ht="32" customHeight="1" spans="1:13">
      <c r="A56" s="47">
        <v>50</v>
      </c>
      <c r="B56" s="51" t="s">
        <v>66</v>
      </c>
      <c r="C56" s="49">
        <f>VLOOKUP(B56,项目库明细表!A:B,2,0)</f>
        <v>22</v>
      </c>
      <c r="D56" s="49">
        <f t="shared" si="1"/>
        <v>1450.16</v>
      </c>
      <c r="E56" s="49">
        <f>VLOOKUP(B56,项目库明细表!A:K,11,0)</f>
        <v>1387.16</v>
      </c>
      <c r="F56" s="49">
        <v>63</v>
      </c>
      <c r="G56" s="47"/>
      <c r="H56" s="47"/>
      <c r="I56" s="47"/>
      <c r="J56" s="47"/>
      <c r="K56" s="47"/>
      <c r="L56" s="47"/>
      <c r="M56" s="47"/>
    </row>
    <row r="57" ht="32" customHeight="1" spans="1:13">
      <c r="A57" s="47">
        <v>51</v>
      </c>
      <c r="B57" s="53" t="s">
        <v>67</v>
      </c>
      <c r="C57" s="49">
        <f>VLOOKUP(B57,项目库明细表!A:B,2,0)</f>
        <v>1</v>
      </c>
      <c r="D57" s="49">
        <f t="shared" si="1"/>
        <v>360</v>
      </c>
      <c r="E57" s="49">
        <f>VLOOKUP(B57,项目库明细表!A:K,11,0)</f>
        <v>360</v>
      </c>
      <c r="F57" s="49"/>
      <c r="G57" s="47"/>
      <c r="H57" s="47"/>
      <c r="I57" s="47"/>
      <c r="J57" s="47"/>
      <c r="K57" s="47"/>
      <c r="L57" s="47"/>
      <c r="M57" s="47"/>
    </row>
    <row r="58" s="31" customFormat="1" ht="32" customHeight="1" spans="1:13">
      <c r="A58" s="47">
        <v>53</v>
      </c>
      <c r="B58" s="50" t="s">
        <v>68</v>
      </c>
      <c r="C58" s="49">
        <f>VLOOKUP(B58,项目库明细表!A:B,2,0)</f>
        <v>0</v>
      </c>
      <c r="D58" s="49">
        <f t="shared" si="1"/>
        <v>0</v>
      </c>
      <c r="E58" s="49">
        <f>VLOOKUP(B58,项目库明细表!A:K,11,0)</f>
        <v>0</v>
      </c>
      <c r="F58" s="49">
        <v>0</v>
      </c>
      <c r="G58" s="49">
        <v>0</v>
      </c>
      <c r="H58" s="49">
        <v>0</v>
      </c>
      <c r="I58" s="49">
        <v>0</v>
      </c>
      <c r="J58" s="49">
        <v>0</v>
      </c>
      <c r="K58" s="49">
        <v>0</v>
      </c>
      <c r="L58" s="49">
        <v>0</v>
      </c>
      <c r="M58" s="49">
        <v>0</v>
      </c>
    </row>
    <row r="59" ht="32" customHeight="1" spans="1:13">
      <c r="A59" s="47">
        <v>54</v>
      </c>
      <c r="B59" s="54" t="s">
        <v>69</v>
      </c>
      <c r="C59" s="49"/>
      <c r="D59" s="49"/>
      <c r="E59" s="49"/>
      <c r="F59" s="49"/>
      <c r="G59" s="47"/>
      <c r="H59" s="47"/>
      <c r="I59" s="47"/>
      <c r="J59" s="47"/>
      <c r="K59" s="47"/>
      <c r="L59" s="47"/>
      <c r="M59" s="47"/>
    </row>
    <row r="60" ht="32" customHeight="1" spans="1:13">
      <c r="A60" s="47">
        <v>55</v>
      </c>
      <c r="B60" s="53" t="s">
        <v>70</v>
      </c>
      <c r="C60" s="49"/>
      <c r="D60" s="49"/>
      <c r="E60" s="49"/>
      <c r="F60" s="49"/>
      <c r="G60" s="47"/>
      <c r="H60" s="47"/>
      <c r="I60" s="47"/>
      <c r="J60" s="47"/>
      <c r="K60" s="47"/>
      <c r="L60" s="47"/>
      <c r="M60" s="47"/>
    </row>
    <row r="61" ht="32" customHeight="1" spans="1:13">
      <c r="A61" s="47">
        <v>56</v>
      </c>
      <c r="B61" s="53" t="s">
        <v>71</v>
      </c>
      <c r="C61" s="49"/>
      <c r="D61" s="49"/>
      <c r="E61" s="49"/>
      <c r="F61" s="49"/>
      <c r="G61" s="47"/>
      <c r="H61" s="47"/>
      <c r="I61" s="47"/>
      <c r="J61" s="47"/>
      <c r="K61" s="47"/>
      <c r="L61" s="47"/>
      <c r="M61" s="47"/>
    </row>
    <row r="62" ht="32" customHeight="1" spans="1:13">
      <c r="A62" s="47">
        <v>57</v>
      </c>
      <c r="B62" s="51" t="s">
        <v>72</v>
      </c>
      <c r="C62" s="49"/>
      <c r="D62" s="49"/>
      <c r="E62" s="49"/>
      <c r="F62" s="49"/>
      <c r="G62" s="47"/>
      <c r="H62" s="47"/>
      <c r="I62" s="47"/>
      <c r="J62" s="47"/>
      <c r="K62" s="47"/>
      <c r="L62" s="47"/>
      <c r="M62" s="47"/>
    </row>
    <row r="63" s="31" customFormat="1" ht="32" customHeight="1" spans="1:13">
      <c r="A63" s="47">
        <v>58</v>
      </c>
      <c r="B63" s="55" t="s">
        <v>73</v>
      </c>
      <c r="C63" s="49">
        <f>VLOOKUP(B63,项目库明细表!A:B,2,0)</f>
        <v>0</v>
      </c>
      <c r="D63" s="49">
        <f>E63+F63+G63+H63+I63+J63+K63+L63+M63</f>
        <v>0</v>
      </c>
      <c r="E63" s="49">
        <f>VLOOKUP(B63,项目库明细表!A:K,11,0)</f>
        <v>0</v>
      </c>
      <c r="F63" s="49">
        <v>0</v>
      </c>
      <c r="G63" s="49">
        <v>0</v>
      </c>
      <c r="H63" s="49">
        <v>0</v>
      </c>
      <c r="I63" s="49">
        <v>0</v>
      </c>
      <c r="J63" s="49">
        <v>0</v>
      </c>
      <c r="K63" s="49">
        <v>0</v>
      </c>
      <c r="L63" s="49">
        <v>0</v>
      </c>
      <c r="M63" s="49">
        <v>0</v>
      </c>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70"/>
  <sheetViews>
    <sheetView tabSelected="1" zoomScale="55" zoomScaleNormal="55" workbookViewId="0">
      <pane ySplit="6" topLeftCell="A7" activePane="bottomLeft" state="frozen"/>
      <selection/>
      <selection pane="bottomLeft" activeCell="P126" sqref="P126"/>
    </sheetView>
  </sheetViews>
  <sheetFormatPr defaultColWidth="6.875" defaultRowHeight="15"/>
  <cols>
    <col min="1" max="1" width="20.625" style="4" customWidth="1"/>
    <col min="2" max="2" width="18.0333333333333" style="3" customWidth="1"/>
    <col min="3" max="3" width="43.7416666666667" style="3" customWidth="1"/>
    <col min="4" max="4" width="7.875" style="3" customWidth="1"/>
    <col min="5" max="5" width="8.125" style="3" customWidth="1"/>
    <col min="6" max="8" width="6.375" style="3" customWidth="1"/>
    <col min="9" max="9" width="14.4583333333333" style="3" customWidth="1"/>
    <col min="10" max="15" width="12.625" style="3" customWidth="1"/>
    <col min="16" max="16" width="10.625" style="3" customWidth="1"/>
    <col min="17" max="23" width="8.625" style="3" customWidth="1"/>
    <col min="24" max="24" width="6.375" style="3" customWidth="1"/>
    <col min="25" max="30" width="7.625" style="3" customWidth="1"/>
    <col min="31" max="31" width="9.28333333333333" style="3" customWidth="1"/>
    <col min="32" max="32" width="10.175" style="3" customWidth="1"/>
    <col min="33" max="33" width="15.875" style="3" customWidth="1"/>
    <col min="34" max="34" width="53.0333333333333" style="3" customWidth="1"/>
    <col min="35" max="35" width="8" style="3" customWidth="1"/>
    <col min="36" max="39" width="8" style="3" hidden="1" customWidth="1"/>
    <col min="40" max="40" width="23.375" style="3" hidden="1" customWidth="1"/>
    <col min="41" max="42" width="8" style="3" hidden="1" customWidth="1"/>
    <col min="43" max="271" width="8" style="3" customWidth="1"/>
    <col min="272" max="16384" width="6.875" style="3"/>
  </cols>
  <sheetData>
    <row r="1" ht="39.75" customHeight="1" spans="1:1">
      <c r="A1" s="5" t="s">
        <v>74</v>
      </c>
    </row>
    <row r="2" ht="41.1" customHeight="1" spans="1:34">
      <c r="A2" s="6" t="s">
        <v>75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1" customFormat="1" ht="30" customHeight="1" spans="1:41">
      <c r="A3" s="7" t="s">
        <v>4</v>
      </c>
      <c r="B3" s="8" t="s">
        <v>76</v>
      </c>
      <c r="C3" s="8" t="s">
        <v>77</v>
      </c>
      <c r="D3" s="8" t="s">
        <v>78</v>
      </c>
      <c r="E3" s="8"/>
      <c r="F3" s="8" t="s">
        <v>79</v>
      </c>
      <c r="G3" s="8" t="s">
        <v>80</v>
      </c>
      <c r="H3" s="9" t="s">
        <v>81</v>
      </c>
      <c r="I3" s="9" t="s">
        <v>82</v>
      </c>
      <c r="J3" s="20" t="s">
        <v>83</v>
      </c>
      <c r="K3" s="21"/>
      <c r="L3" s="21"/>
      <c r="M3" s="21"/>
      <c r="N3" s="21"/>
      <c r="O3" s="21"/>
      <c r="P3" s="21"/>
      <c r="Q3" s="21"/>
      <c r="R3" s="21"/>
      <c r="S3" s="21"/>
      <c r="T3" s="21"/>
      <c r="U3" s="21"/>
      <c r="V3" s="21"/>
      <c r="W3" s="23"/>
      <c r="X3" s="8" t="s">
        <v>84</v>
      </c>
      <c r="Y3" s="8" t="s">
        <v>85</v>
      </c>
      <c r="Z3" s="8" t="s">
        <v>86</v>
      </c>
      <c r="AA3" s="8" t="s">
        <v>87</v>
      </c>
      <c r="AB3" s="8" t="s">
        <v>88</v>
      </c>
      <c r="AC3" s="8" t="s">
        <v>89</v>
      </c>
      <c r="AD3" s="8" t="s">
        <v>90</v>
      </c>
      <c r="AE3" s="8"/>
      <c r="AF3" s="8" t="s">
        <v>91</v>
      </c>
      <c r="AG3" s="8" t="s">
        <v>92</v>
      </c>
      <c r="AH3" s="8" t="s">
        <v>93</v>
      </c>
      <c r="AI3" s="8" t="s">
        <v>94</v>
      </c>
      <c r="AL3" s="20" t="s">
        <v>95</v>
      </c>
      <c r="AM3" s="21"/>
      <c r="AN3" s="21"/>
      <c r="AO3" s="23"/>
    </row>
    <row r="4" s="1" customFormat="1" ht="30" customHeight="1" spans="1:41">
      <c r="A4" s="7"/>
      <c r="B4" s="8"/>
      <c r="C4" s="8"/>
      <c r="D4" s="8" t="s">
        <v>96</v>
      </c>
      <c r="E4" s="8" t="s">
        <v>97</v>
      </c>
      <c r="F4" s="8"/>
      <c r="G4" s="8"/>
      <c r="H4" s="10"/>
      <c r="I4" s="10"/>
      <c r="J4" s="9" t="s">
        <v>7</v>
      </c>
      <c r="K4" s="8" t="s">
        <v>98</v>
      </c>
      <c r="L4" s="8"/>
      <c r="M4" s="8"/>
      <c r="N4" s="8"/>
      <c r="O4" s="8"/>
      <c r="P4" s="8" t="s">
        <v>99</v>
      </c>
      <c r="Q4" s="8"/>
      <c r="R4" s="8"/>
      <c r="S4" s="8"/>
      <c r="T4" s="8"/>
      <c r="U4" s="8"/>
      <c r="V4" s="8"/>
      <c r="W4" s="8"/>
      <c r="X4" s="8"/>
      <c r="Y4" s="8"/>
      <c r="Z4" s="8"/>
      <c r="AA4" s="8"/>
      <c r="AB4" s="8"/>
      <c r="AC4" s="8"/>
      <c r="AD4" s="8"/>
      <c r="AE4" s="8"/>
      <c r="AF4" s="8"/>
      <c r="AG4" s="8"/>
      <c r="AH4" s="8"/>
      <c r="AI4" s="8"/>
      <c r="AL4" s="24" t="s">
        <v>100</v>
      </c>
      <c r="AM4" s="24" t="s">
        <v>101</v>
      </c>
      <c r="AN4" s="24" t="s">
        <v>102</v>
      </c>
      <c r="AO4" s="24" t="s">
        <v>103</v>
      </c>
    </row>
    <row r="5" s="1" customFormat="1" ht="53.1" customHeight="1" spans="1:41">
      <c r="A5" s="7"/>
      <c r="B5" s="8"/>
      <c r="C5" s="8"/>
      <c r="D5" s="8"/>
      <c r="E5" s="8"/>
      <c r="F5" s="8"/>
      <c r="G5" s="8"/>
      <c r="H5" s="11"/>
      <c r="I5" s="11"/>
      <c r="J5" s="11"/>
      <c r="K5" s="8" t="s">
        <v>104</v>
      </c>
      <c r="L5" s="8" t="s">
        <v>105</v>
      </c>
      <c r="M5" s="8" t="s">
        <v>106</v>
      </c>
      <c r="N5" s="8" t="s">
        <v>107</v>
      </c>
      <c r="O5" s="8" t="s">
        <v>108</v>
      </c>
      <c r="P5" s="8" t="s">
        <v>109</v>
      </c>
      <c r="Q5" s="8" t="s">
        <v>110</v>
      </c>
      <c r="R5" s="8" t="s">
        <v>111</v>
      </c>
      <c r="S5" s="8" t="s">
        <v>112</v>
      </c>
      <c r="T5" s="8" t="s">
        <v>113</v>
      </c>
      <c r="U5" s="8" t="s">
        <v>114</v>
      </c>
      <c r="V5" s="8" t="s">
        <v>115</v>
      </c>
      <c r="W5" s="8" t="s">
        <v>116</v>
      </c>
      <c r="X5" s="8"/>
      <c r="Y5" s="8"/>
      <c r="Z5" s="8"/>
      <c r="AA5" s="8"/>
      <c r="AB5" s="8"/>
      <c r="AC5" s="8"/>
      <c r="AD5" s="8" t="s">
        <v>117</v>
      </c>
      <c r="AE5" s="8" t="s">
        <v>118</v>
      </c>
      <c r="AF5" s="8"/>
      <c r="AG5" s="8"/>
      <c r="AH5" s="8"/>
      <c r="AI5" s="8"/>
      <c r="AL5" s="24" t="s">
        <v>119</v>
      </c>
      <c r="AM5" s="24" t="s">
        <v>120</v>
      </c>
      <c r="AN5" s="24" t="s">
        <v>121</v>
      </c>
      <c r="AO5" s="24" t="s">
        <v>122</v>
      </c>
    </row>
    <row r="6" s="2" customFormat="1" ht="35.1" customHeight="1" spans="1:41">
      <c r="A6" s="12" t="s">
        <v>123</v>
      </c>
      <c r="B6" s="13">
        <f>B7+B48+B54+B64+B66+B72+B80+B82+B92+B117+B127+B165+B170</f>
        <v>108</v>
      </c>
      <c r="C6" s="13"/>
      <c r="D6" s="13"/>
      <c r="E6" s="13"/>
      <c r="F6" s="13"/>
      <c r="G6" s="13"/>
      <c r="H6" s="13"/>
      <c r="I6" s="13"/>
      <c r="J6" s="13">
        <f>J7+J48+J54+J64+J66+J72+J80+J82+J92+J117+J127+J165+J170</f>
        <v>19142.01</v>
      </c>
      <c r="K6" s="13">
        <f t="shared" ref="K6:W6" si="0">K7+K48+K54+K64+K66+K72+K80+K82+K92+K117+K127+K165+K170</f>
        <v>6861.41</v>
      </c>
      <c r="L6" s="13">
        <f t="shared" si="0"/>
        <v>2540</v>
      </c>
      <c r="M6" s="13">
        <f t="shared" si="0"/>
        <v>2401.41</v>
      </c>
      <c r="N6" s="13">
        <f t="shared" si="0"/>
        <v>1370</v>
      </c>
      <c r="O6" s="13">
        <f t="shared" si="0"/>
        <v>550</v>
      </c>
      <c r="P6" s="13">
        <f t="shared" si="0"/>
        <v>6930.6</v>
      </c>
      <c r="Q6" s="13">
        <f t="shared" si="0"/>
        <v>0</v>
      </c>
      <c r="R6" s="13">
        <f t="shared" si="0"/>
        <v>0</v>
      </c>
      <c r="S6" s="13">
        <f t="shared" si="0"/>
        <v>0</v>
      </c>
      <c r="T6" s="13">
        <f t="shared" si="0"/>
        <v>5350</v>
      </c>
      <c r="U6" s="13">
        <f t="shared" si="0"/>
        <v>0</v>
      </c>
      <c r="V6" s="13">
        <f t="shared" si="0"/>
        <v>0</v>
      </c>
      <c r="W6" s="13">
        <f t="shared" si="0"/>
        <v>0</v>
      </c>
      <c r="X6" s="13"/>
      <c r="Y6" s="13"/>
      <c r="Z6" s="13"/>
      <c r="AA6" s="13"/>
      <c r="AB6" s="13"/>
      <c r="AC6" s="13"/>
      <c r="AD6" s="13">
        <f>AD7+AD48+AD54+AD64+AD66+AD72+AD80+AD82+AD92+AD117+AD127+AD165+AD170</f>
        <v>36217</v>
      </c>
      <c r="AE6" s="13">
        <f>AE7+AE48+AE54+AE64+AE66+AE72+AE80+AE82+AE92+AE117+AE127+AE165+AE170</f>
        <v>98341</v>
      </c>
      <c r="AF6" s="13">
        <f>AF7+AF48+AF54+AF64+AF66+AF72+AF80+AF82+AF92+AF117+AF127+AF165+AF170</f>
        <v>166649.36</v>
      </c>
      <c r="AG6" s="15"/>
      <c r="AH6" s="15"/>
      <c r="AI6" s="15"/>
      <c r="AL6" s="24"/>
      <c r="AM6" s="24" t="s">
        <v>124</v>
      </c>
      <c r="AN6" s="24"/>
      <c r="AO6" s="24"/>
    </row>
    <row r="7" s="2" customFormat="1" ht="35.1" customHeight="1" spans="1:41">
      <c r="A7" s="14" t="s">
        <v>18</v>
      </c>
      <c r="B7" s="15">
        <f>B8+B12+B13+B14+B15</f>
        <v>34</v>
      </c>
      <c r="C7" s="15"/>
      <c r="D7" s="15"/>
      <c r="E7" s="15"/>
      <c r="F7" s="15"/>
      <c r="G7" s="15"/>
      <c r="H7" s="15"/>
      <c r="I7" s="15"/>
      <c r="J7" s="15">
        <f>J8+J12+J13+J14+J15</f>
        <v>7775.8</v>
      </c>
      <c r="K7" s="15">
        <f t="shared" ref="K7:W7" si="1">K8+K12+K13+K14+K15</f>
        <v>2285</v>
      </c>
      <c r="L7" s="15">
        <f t="shared" si="1"/>
        <v>1475</v>
      </c>
      <c r="M7" s="15">
        <f t="shared" si="1"/>
        <v>530</v>
      </c>
      <c r="N7" s="15">
        <f t="shared" si="1"/>
        <v>280</v>
      </c>
      <c r="O7" s="15">
        <f t="shared" si="1"/>
        <v>0</v>
      </c>
      <c r="P7" s="15">
        <f t="shared" si="1"/>
        <v>140.8</v>
      </c>
      <c r="Q7" s="15">
        <f t="shared" si="1"/>
        <v>0</v>
      </c>
      <c r="R7" s="15">
        <f t="shared" si="1"/>
        <v>0</v>
      </c>
      <c r="S7" s="15">
        <f t="shared" si="1"/>
        <v>0</v>
      </c>
      <c r="T7" s="15">
        <f t="shared" si="1"/>
        <v>5350</v>
      </c>
      <c r="U7" s="15">
        <f t="shared" si="1"/>
        <v>0</v>
      </c>
      <c r="V7" s="15">
        <f t="shared" si="1"/>
        <v>0</v>
      </c>
      <c r="W7" s="15">
        <f t="shared" si="1"/>
        <v>0</v>
      </c>
      <c r="X7" s="15"/>
      <c r="Y7" s="15"/>
      <c r="Z7" s="15"/>
      <c r="AA7" s="15"/>
      <c r="AB7" s="15"/>
      <c r="AC7" s="15"/>
      <c r="AD7" s="15">
        <f t="shared" ref="AD7:AF7" si="2">AD8+AD12+AD13+AD14+AD15</f>
        <v>4108</v>
      </c>
      <c r="AE7" s="15">
        <f t="shared" si="2"/>
        <v>10834</v>
      </c>
      <c r="AF7" s="15">
        <f t="shared" si="2"/>
        <v>34879</v>
      </c>
      <c r="AG7" s="15"/>
      <c r="AH7" s="15"/>
      <c r="AI7" s="15"/>
      <c r="AL7" s="24"/>
      <c r="AM7" s="24" t="s">
        <v>125</v>
      </c>
      <c r="AN7" s="24"/>
      <c r="AO7" s="24"/>
    </row>
    <row r="8" ht="35.1" customHeight="1" spans="1:35">
      <c r="A8" s="16" t="s">
        <v>19</v>
      </c>
      <c r="B8" s="15">
        <v>3</v>
      </c>
      <c r="C8" s="15"/>
      <c r="D8" s="15"/>
      <c r="E8" s="15"/>
      <c r="F8" s="15"/>
      <c r="G8" s="15"/>
      <c r="H8" s="15"/>
      <c r="I8" s="15"/>
      <c r="J8" s="15">
        <f>SUM(J9:J11)</f>
        <v>700</v>
      </c>
      <c r="K8" s="15">
        <f t="shared" ref="K8:W8" si="3">SUM(K9:K11)</f>
        <v>700</v>
      </c>
      <c r="L8" s="15">
        <f t="shared" si="3"/>
        <v>700</v>
      </c>
      <c r="M8" s="15">
        <f t="shared" si="3"/>
        <v>0</v>
      </c>
      <c r="N8" s="15">
        <f t="shared" si="3"/>
        <v>0</v>
      </c>
      <c r="O8" s="15">
        <f t="shared" si="3"/>
        <v>0</v>
      </c>
      <c r="P8" s="15">
        <f t="shared" si="3"/>
        <v>0</v>
      </c>
      <c r="Q8" s="15">
        <f t="shared" si="3"/>
        <v>0</v>
      </c>
      <c r="R8" s="15">
        <f t="shared" si="3"/>
        <v>0</v>
      </c>
      <c r="S8" s="15">
        <f t="shared" si="3"/>
        <v>0</v>
      </c>
      <c r="T8" s="15">
        <f t="shared" si="3"/>
        <v>0</v>
      </c>
      <c r="U8" s="15">
        <f t="shared" si="3"/>
        <v>0</v>
      </c>
      <c r="V8" s="15">
        <f t="shared" si="3"/>
        <v>0</v>
      </c>
      <c r="W8" s="15">
        <f t="shared" si="3"/>
        <v>0</v>
      </c>
      <c r="X8" s="15"/>
      <c r="Y8" s="15"/>
      <c r="Z8" s="15"/>
      <c r="AA8" s="15"/>
      <c r="AB8" s="15"/>
      <c r="AC8" s="15"/>
      <c r="AD8" s="15">
        <f>SUM(AD9:AD11)</f>
        <v>2500</v>
      </c>
      <c r="AE8" s="15">
        <f>SUM(AE9:AE11)</f>
        <v>6700</v>
      </c>
      <c r="AF8" s="15">
        <f>SUM(AF9:AF11)</f>
        <v>14500</v>
      </c>
      <c r="AG8" s="15"/>
      <c r="AH8" s="15"/>
      <c r="AI8" s="25"/>
    </row>
    <row r="9" ht="65" customHeight="1" spans="1:35">
      <c r="A9" s="17">
        <v>1</v>
      </c>
      <c r="B9" s="15" t="s">
        <v>126</v>
      </c>
      <c r="C9" s="15" t="s">
        <v>127</v>
      </c>
      <c r="D9" s="15" t="s">
        <v>128</v>
      </c>
      <c r="E9" s="15" t="s">
        <v>129</v>
      </c>
      <c r="F9" s="15" t="s">
        <v>130</v>
      </c>
      <c r="G9" s="15" t="s">
        <v>131</v>
      </c>
      <c r="H9" s="15" t="s">
        <v>132</v>
      </c>
      <c r="I9" s="15" t="s">
        <v>133</v>
      </c>
      <c r="J9" s="15">
        <v>350</v>
      </c>
      <c r="K9" s="15">
        <v>350</v>
      </c>
      <c r="L9" s="15">
        <v>350</v>
      </c>
      <c r="M9" s="15"/>
      <c r="N9" s="15"/>
      <c r="O9" s="15"/>
      <c r="P9" s="15"/>
      <c r="Q9" s="15"/>
      <c r="R9" s="15"/>
      <c r="S9" s="15"/>
      <c r="T9" s="15"/>
      <c r="U9" s="15"/>
      <c r="V9" s="15"/>
      <c r="W9" s="15"/>
      <c r="X9" s="15" t="s">
        <v>121</v>
      </c>
      <c r="Y9" s="15" t="s">
        <v>103</v>
      </c>
      <c r="Z9" s="15" t="s">
        <v>122</v>
      </c>
      <c r="AA9" s="15" t="s">
        <v>122</v>
      </c>
      <c r="AB9" s="15" t="s">
        <v>103</v>
      </c>
      <c r="AC9" s="15" t="s">
        <v>122</v>
      </c>
      <c r="AD9" s="15">
        <v>300</v>
      </c>
      <c r="AE9" s="15">
        <v>1000</v>
      </c>
      <c r="AF9" s="15">
        <v>3000</v>
      </c>
      <c r="AG9" s="15" t="s">
        <v>134</v>
      </c>
      <c r="AH9" s="15" t="s">
        <v>135</v>
      </c>
      <c r="AI9" s="25"/>
    </row>
    <row r="10" ht="65" customHeight="1" spans="1:35">
      <c r="A10" s="17">
        <v>2</v>
      </c>
      <c r="B10" s="15" t="s">
        <v>136</v>
      </c>
      <c r="C10" s="15" t="s">
        <v>137</v>
      </c>
      <c r="D10" s="15" t="s">
        <v>128</v>
      </c>
      <c r="E10" s="15" t="s">
        <v>129</v>
      </c>
      <c r="F10" s="15" t="s">
        <v>130</v>
      </c>
      <c r="G10" s="15" t="s">
        <v>131</v>
      </c>
      <c r="H10" s="15" t="s">
        <v>132</v>
      </c>
      <c r="I10" s="15" t="s">
        <v>133</v>
      </c>
      <c r="J10" s="15">
        <v>300</v>
      </c>
      <c r="K10" s="15">
        <v>300</v>
      </c>
      <c r="L10" s="15">
        <v>300</v>
      </c>
      <c r="M10" s="15"/>
      <c r="N10" s="15"/>
      <c r="O10" s="15"/>
      <c r="P10" s="15"/>
      <c r="Q10" s="15"/>
      <c r="R10" s="15"/>
      <c r="S10" s="15"/>
      <c r="T10" s="15"/>
      <c r="U10" s="15"/>
      <c r="V10" s="15"/>
      <c r="W10" s="15"/>
      <c r="X10" s="15" t="s">
        <v>121</v>
      </c>
      <c r="Y10" s="15" t="s">
        <v>103</v>
      </c>
      <c r="Z10" s="15" t="s">
        <v>122</v>
      </c>
      <c r="AA10" s="15" t="s">
        <v>122</v>
      </c>
      <c r="AB10" s="15" t="s">
        <v>103</v>
      </c>
      <c r="AC10" s="15" t="s">
        <v>122</v>
      </c>
      <c r="AD10" s="15">
        <v>200</v>
      </c>
      <c r="AE10" s="15">
        <v>700</v>
      </c>
      <c r="AF10" s="15">
        <v>1500</v>
      </c>
      <c r="AG10" s="15" t="s">
        <v>138</v>
      </c>
      <c r="AH10" s="15" t="s">
        <v>139</v>
      </c>
      <c r="AI10" s="25"/>
    </row>
    <row r="11" ht="65" customHeight="1" spans="1:35">
      <c r="A11" s="17">
        <v>3</v>
      </c>
      <c r="B11" s="15" t="s">
        <v>140</v>
      </c>
      <c r="C11" s="15" t="s">
        <v>141</v>
      </c>
      <c r="D11" s="15" t="s">
        <v>128</v>
      </c>
      <c r="E11" s="15" t="s">
        <v>129</v>
      </c>
      <c r="F11" s="15" t="s">
        <v>130</v>
      </c>
      <c r="G11" s="15" t="s">
        <v>142</v>
      </c>
      <c r="H11" s="15" t="s">
        <v>143</v>
      </c>
      <c r="I11" s="15">
        <v>13891512999</v>
      </c>
      <c r="J11" s="15">
        <v>50</v>
      </c>
      <c r="K11" s="15">
        <v>50</v>
      </c>
      <c r="L11" s="15">
        <v>50</v>
      </c>
      <c r="M11" s="15"/>
      <c r="N11" s="15"/>
      <c r="O11" s="15"/>
      <c r="P11" s="15"/>
      <c r="Q11" s="15"/>
      <c r="R11" s="15"/>
      <c r="S11" s="15"/>
      <c r="T11" s="15"/>
      <c r="U11" s="15"/>
      <c r="V11" s="15"/>
      <c r="W11" s="15"/>
      <c r="X11" s="15" t="s">
        <v>121</v>
      </c>
      <c r="Y11" s="15" t="s">
        <v>103</v>
      </c>
      <c r="Z11" s="15" t="s">
        <v>122</v>
      </c>
      <c r="AA11" s="15" t="s">
        <v>122</v>
      </c>
      <c r="AB11" s="15" t="s">
        <v>122</v>
      </c>
      <c r="AC11" s="15" t="s">
        <v>122</v>
      </c>
      <c r="AD11" s="15">
        <v>2000</v>
      </c>
      <c r="AE11" s="15">
        <v>5000</v>
      </c>
      <c r="AF11" s="15">
        <v>10000</v>
      </c>
      <c r="AG11" s="15" t="s">
        <v>144</v>
      </c>
      <c r="AH11" s="15" t="s">
        <v>145</v>
      </c>
      <c r="AI11" s="25"/>
    </row>
    <row r="12" ht="35.1" customHeight="1" spans="1:35">
      <c r="A12" s="16" t="s">
        <v>20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25"/>
    </row>
    <row r="13" ht="35.1" customHeight="1" spans="1:35">
      <c r="A13" s="16" t="s">
        <v>21</v>
      </c>
      <c r="B13" s="16"/>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25"/>
    </row>
    <row r="14" ht="35.1" customHeight="1" spans="1:35">
      <c r="A14" s="16" t="s">
        <v>22</v>
      </c>
      <c r="B14" s="16"/>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25"/>
    </row>
    <row r="15" ht="35.1" customHeight="1" spans="1:35">
      <c r="A15" s="16" t="s">
        <v>23</v>
      </c>
      <c r="B15" s="17">
        <v>31</v>
      </c>
      <c r="C15" s="15"/>
      <c r="D15" s="15"/>
      <c r="E15" s="15"/>
      <c r="F15" s="15"/>
      <c r="G15" s="15"/>
      <c r="H15" s="15"/>
      <c r="I15" s="15"/>
      <c r="J15" s="15">
        <f>SUM(J16:J47)</f>
        <v>7075.8</v>
      </c>
      <c r="K15" s="15">
        <f t="shared" ref="K15:W15" si="4">SUM(K16:K47)</f>
        <v>1585</v>
      </c>
      <c r="L15" s="15">
        <f t="shared" si="4"/>
        <v>775</v>
      </c>
      <c r="M15" s="15">
        <f t="shared" si="4"/>
        <v>530</v>
      </c>
      <c r="N15" s="15">
        <f t="shared" si="4"/>
        <v>280</v>
      </c>
      <c r="O15" s="15">
        <f t="shared" si="4"/>
        <v>0</v>
      </c>
      <c r="P15" s="15">
        <f t="shared" si="4"/>
        <v>140.8</v>
      </c>
      <c r="Q15" s="15">
        <f t="shared" si="4"/>
        <v>0</v>
      </c>
      <c r="R15" s="15">
        <f t="shared" si="4"/>
        <v>0</v>
      </c>
      <c r="S15" s="15">
        <f t="shared" si="4"/>
        <v>0</v>
      </c>
      <c r="T15" s="15">
        <f t="shared" si="4"/>
        <v>5350</v>
      </c>
      <c r="U15" s="15">
        <f t="shared" si="4"/>
        <v>0</v>
      </c>
      <c r="V15" s="15">
        <f t="shared" si="4"/>
        <v>0</v>
      </c>
      <c r="W15" s="15">
        <f t="shared" si="4"/>
        <v>0</v>
      </c>
      <c r="X15" s="15"/>
      <c r="Y15" s="15"/>
      <c r="Z15" s="15"/>
      <c r="AA15" s="15"/>
      <c r="AB15" s="15"/>
      <c r="AC15" s="15"/>
      <c r="AD15" s="15">
        <f>SUM(AD16:AD47)</f>
        <v>1608</v>
      </c>
      <c r="AE15" s="15">
        <f>SUM(AE16:AE47)</f>
        <v>4134</v>
      </c>
      <c r="AF15" s="15">
        <f>SUM(AF16:AF47)</f>
        <v>20379</v>
      </c>
      <c r="AG15" s="15"/>
      <c r="AH15" s="15"/>
      <c r="AI15" s="25"/>
    </row>
    <row r="16" ht="65" customHeight="1" spans="1:35">
      <c r="A16" s="17">
        <v>1</v>
      </c>
      <c r="B16" s="16" t="s">
        <v>146</v>
      </c>
      <c r="C16" s="15" t="s">
        <v>147</v>
      </c>
      <c r="D16" s="15" t="s">
        <v>148</v>
      </c>
      <c r="E16" s="15" t="s">
        <v>149</v>
      </c>
      <c r="F16" s="15" t="s">
        <v>130</v>
      </c>
      <c r="G16" s="15" t="s">
        <v>131</v>
      </c>
      <c r="H16" s="15" t="s">
        <v>132</v>
      </c>
      <c r="I16" s="17">
        <v>13571462286</v>
      </c>
      <c r="J16" s="15">
        <v>100</v>
      </c>
      <c r="K16" s="15">
        <v>100</v>
      </c>
      <c r="L16" s="15"/>
      <c r="M16" s="15">
        <v>100</v>
      </c>
      <c r="N16" s="15"/>
      <c r="O16" s="15"/>
      <c r="P16" s="15"/>
      <c r="Q16" s="15"/>
      <c r="R16" s="15"/>
      <c r="S16" s="15"/>
      <c r="T16" s="15"/>
      <c r="U16" s="15"/>
      <c r="V16" s="15"/>
      <c r="W16" s="15"/>
      <c r="X16" s="15" t="s">
        <v>121</v>
      </c>
      <c r="Y16" s="15" t="s">
        <v>103</v>
      </c>
      <c r="Z16" s="15" t="s">
        <v>122</v>
      </c>
      <c r="AA16" s="15" t="s">
        <v>122</v>
      </c>
      <c r="AB16" s="15" t="s">
        <v>122</v>
      </c>
      <c r="AC16" s="15" t="s">
        <v>122</v>
      </c>
      <c r="AD16" s="15">
        <v>89</v>
      </c>
      <c r="AE16" s="15">
        <v>300</v>
      </c>
      <c r="AF16" s="15">
        <v>300</v>
      </c>
      <c r="AG16" s="15" t="s">
        <v>150</v>
      </c>
      <c r="AH16" s="15" t="s">
        <v>151</v>
      </c>
      <c r="AI16" s="25"/>
    </row>
    <row r="17" ht="65" customHeight="1" spans="1:35">
      <c r="A17" s="17">
        <v>2</v>
      </c>
      <c r="B17" s="16" t="s">
        <v>152</v>
      </c>
      <c r="C17" s="15" t="s">
        <v>153</v>
      </c>
      <c r="D17" s="15" t="s">
        <v>148</v>
      </c>
      <c r="E17" s="15" t="s">
        <v>154</v>
      </c>
      <c r="F17" s="15" t="s">
        <v>130</v>
      </c>
      <c r="G17" s="15" t="s">
        <v>131</v>
      </c>
      <c r="H17" s="15" t="s">
        <v>132</v>
      </c>
      <c r="I17" s="17">
        <v>13571462286</v>
      </c>
      <c r="J17" s="15">
        <v>30</v>
      </c>
      <c r="K17" s="15">
        <v>30</v>
      </c>
      <c r="L17" s="15"/>
      <c r="M17" s="15">
        <v>30</v>
      </c>
      <c r="N17" s="15"/>
      <c r="O17" s="15"/>
      <c r="P17" s="15"/>
      <c r="Q17" s="15"/>
      <c r="R17" s="15"/>
      <c r="S17" s="15"/>
      <c r="T17" s="15"/>
      <c r="U17" s="15"/>
      <c r="V17" s="15"/>
      <c r="W17" s="15"/>
      <c r="X17" s="15" t="s">
        <v>121</v>
      </c>
      <c r="Y17" s="15" t="s">
        <v>103</v>
      </c>
      <c r="Z17" s="15" t="s">
        <v>103</v>
      </c>
      <c r="AA17" s="15" t="s">
        <v>122</v>
      </c>
      <c r="AB17" s="15" t="s">
        <v>122</v>
      </c>
      <c r="AC17" s="15" t="s">
        <v>122</v>
      </c>
      <c r="AD17" s="15">
        <v>214</v>
      </c>
      <c r="AE17" s="15">
        <v>650</v>
      </c>
      <c r="AF17" s="15">
        <v>650</v>
      </c>
      <c r="AG17" s="15" t="s">
        <v>150</v>
      </c>
      <c r="AH17" s="15" t="s">
        <v>155</v>
      </c>
      <c r="AI17" s="25"/>
    </row>
    <row r="18" ht="65" customHeight="1" spans="1:35">
      <c r="A18" s="17">
        <v>3</v>
      </c>
      <c r="B18" s="16" t="s">
        <v>156</v>
      </c>
      <c r="C18" s="15" t="s">
        <v>157</v>
      </c>
      <c r="D18" s="15" t="s">
        <v>148</v>
      </c>
      <c r="E18" s="15" t="s">
        <v>158</v>
      </c>
      <c r="F18" s="15" t="s">
        <v>130</v>
      </c>
      <c r="G18" s="15" t="s">
        <v>131</v>
      </c>
      <c r="H18" s="15" t="s">
        <v>132</v>
      </c>
      <c r="I18" s="17">
        <v>13571462286</v>
      </c>
      <c r="J18" s="15">
        <v>100</v>
      </c>
      <c r="K18" s="15">
        <v>100</v>
      </c>
      <c r="L18" s="15"/>
      <c r="M18" s="15">
        <v>100</v>
      </c>
      <c r="N18" s="15"/>
      <c r="O18" s="15"/>
      <c r="P18" s="15"/>
      <c r="Q18" s="15"/>
      <c r="R18" s="15"/>
      <c r="S18" s="15"/>
      <c r="T18" s="15"/>
      <c r="U18" s="15"/>
      <c r="V18" s="15"/>
      <c r="W18" s="15"/>
      <c r="X18" s="15" t="s">
        <v>121</v>
      </c>
      <c r="Y18" s="15" t="s">
        <v>103</v>
      </c>
      <c r="Z18" s="15" t="s">
        <v>103</v>
      </c>
      <c r="AA18" s="15" t="s">
        <v>122</v>
      </c>
      <c r="AB18" s="15" t="s">
        <v>122</v>
      </c>
      <c r="AC18" s="15" t="s">
        <v>122</v>
      </c>
      <c r="AD18" s="15">
        <v>34</v>
      </c>
      <c r="AE18" s="15">
        <v>80</v>
      </c>
      <c r="AF18" s="15">
        <v>80</v>
      </c>
      <c r="AG18" s="15" t="s">
        <v>150</v>
      </c>
      <c r="AH18" s="15" t="s">
        <v>159</v>
      </c>
      <c r="AI18" s="25"/>
    </row>
    <row r="19" ht="65" customHeight="1" spans="1:35">
      <c r="A19" s="17">
        <v>4</v>
      </c>
      <c r="B19" s="16" t="s">
        <v>160</v>
      </c>
      <c r="C19" s="15" t="s">
        <v>161</v>
      </c>
      <c r="D19" s="15" t="s">
        <v>148</v>
      </c>
      <c r="E19" s="15" t="s">
        <v>162</v>
      </c>
      <c r="F19" s="15" t="s">
        <v>130</v>
      </c>
      <c r="G19" s="15" t="s">
        <v>131</v>
      </c>
      <c r="H19" s="15" t="s">
        <v>132</v>
      </c>
      <c r="I19" s="17">
        <v>13571462286</v>
      </c>
      <c r="J19" s="15">
        <v>30</v>
      </c>
      <c r="K19" s="15">
        <v>30</v>
      </c>
      <c r="L19" s="15"/>
      <c r="M19" s="15">
        <v>30</v>
      </c>
      <c r="N19" s="15"/>
      <c r="O19" s="15"/>
      <c r="P19" s="15"/>
      <c r="Q19" s="15"/>
      <c r="R19" s="15"/>
      <c r="S19" s="15"/>
      <c r="T19" s="15"/>
      <c r="U19" s="15"/>
      <c r="V19" s="15"/>
      <c r="W19" s="15"/>
      <c r="X19" s="15" t="s">
        <v>121</v>
      </c>
      <c r="Y19" s="15" t="s">
        <v>103</v>
      </c>
      <c r="Z19" s="15" t="s">
        <v>122</v>
      </c>
      <c r="AA19" s="15" t="s">
        <v>122</v>
      </c>
      <c r="AB19" s="15" t="s">
        <v>122</v>
      </c>
      <c r="AC19" s="15" t="s">
        <v>122</v>
      </c>
      <c r="AD19" s="15">
        <v>30</v>
      </c>
      <c r="AE19" s="15">
        <v>100</v>
      </c>
      <c r="AF19" s="15">
        <v>45</v>
      </c>
      <c r="AG19" s="15" t="s">
        <v>150</v>
      </c>
      <c r="AH19" s="15" t="s">
        <v>163</v>
      </c>
      <c r="AI19" s="25"/>
    </row>
    <row r="20" ht="65" customHeight="1" spans="1:35">
      <c r="A20" s="17">
        <v>5</v>
      </c>
      <c r="B20" s="16" t="s">
        <v>164</v>
      </c>
      <c r="C20" s="15" t="s">
        <v>165</v>
      </c>
      <c r="D20" s="15" t="s">
        <v>148</v>
      </c>
      <c r="E20" s="15" t="s">
        <v>166</v>
      </c>
      <c r="F20" s="15" t="s">
        <v>130</v>
      </c>
      <c r="G20" s="15" t="s">
        <v>131</v>
      </c>
      <c r="H20" s="15" t="s">
        <v>132</v>
      </c>
      <c r="I20" s="17">
        <v>13571462286</v>
      </c>
      <c r="J20" s="15">
        <v>50</v>
      </c>
      <c r="K20" s="15">
        <v>50</v>
      </c>
      <c r="L20" s="15"/>
      <c r="M20" s="15">
        <v>50</v>
      </c>
      <c r="N20" s="15"/>
      <c r="O20" s="15"/>
      <c r="P20" s="15"/>
      <c r="Q20" s="15"/>
      <c r="R20" s="15"/>
      <c r="S20" s="15"/>
      <c r="T20" s="15"/>
      <c r="U20" s="15"/>
      <c r="V20" s="15"/>
      <c r="W20" s="15"/>
      <c r="X20" s="15" t="s">
        <v>121</v>
      </c>
      <c r="Y20" s="15" t="s">
        <v>103</v>
      </c>
      <c r="Z20" s="15" t="s">
        <v>122</v>
      </c>
      <c r="AA20" s="15" t="s">
        <v>122</v>
      </c>
      <c r="AB20" s="15" t="s">
        <v>122</v>
      </c>
      <c r="AC20" s="15" t="s">
        <v>122</v>
      </c>
      <c r="AD20" s="15">
        <v>75</v>
      </c>
      <c r="AE20" s="15">
        <v>262</v>
      </c>
      <c r="AF20" s="15">
        <v>175</v>
      </c>
      <c r="AG20" s="15" t="s">
        <v>167</v>
      </c>
      <c r="AH20" s="15" t="s">
        <v>168</v>
      </c>
      <c r="AI20" s="25"/>
    </row>
    <row r="21" ht="65" customHeight="1" spans="1:35">
      <c r="A21" s="17">
        <v>6</v>
      </c>
      <c r="B21" s="16" t="s">
        <v>169</v>
      </c>
      <c r="C21" s="15" t="s">
        <v>170</v>
      </c>
      <c r="D21" s="15" t="s">
        <v>148</v>
      </c>
      <c r="E21" s="15" t="s">
        <v>171</v>
      </c>
      <c r="F21" s="15" t="s">
        <v>130</v>
      </c>
      <c r="G21" s="15" t="s">
        <v>131</v>
      </c>
      <c r="H21" s="15" t="s">
        <v>132</v>
      </c>
      <c r="I21" s="15">
        <v>13571462286</v>
      </c>
      <c r="J21" s="15">
        <v>60</v>
      </c>
      <c r="K21" s="15">
        <v>60</v>
      </c>
      <c r="L21" s="15"/>
      <c r="M21" s="15">
        <v>60</v>
      </c>
      <c r="N21" s="15"/>
      <c r="O21" s="15"/>
      <c r="P21" s="15"/>
      <c r="Q21" s="15"/>
      <c r="R21" s="15"/>
      <c r="S21" s="15"/>
      <c r="T21" s="15"/>
      <c r="U21" s="15"/>
      <c r="V21" s="15"/>
      <c r="W21" s="15"/>
      <c r="X21" s="15" t="s">
        <v>121</v>
      </c>
      <c r="Y21" s="15" t="s">
        <v>103</v>
      </c>
      <c r="Z21" s="15" t="s">
        <v>122</v>
      </c>
      <c r="AA21" s="15" t="s">
        <v>122</v>
      </c>
      <c r="AB21" s="15" t="s">
        <v>103</v>
      </c>
      <c r="AC21" s="15" t="s">
        <v>122</v>
      </c>
      <c r="AD21" s="15">
        <v>40</v>
      </c>
      <c r="AE21" s="15">
        <v>127</v>
      </c>
      <c r="AF21" s="15">
        <v>134</v>
      </c>
      <c r="AG21" s="15" t="s">
        <v>150</v>
      </c>
      <c r="AH21" s="15" t="s">
        <v>172</v>
      </c>
      <c r="AI21" s="25"/>
    </row>
    <row r="22" ht="65" customHeight="1" spans="1:35">
      <c r="A22" s="17">
        <v>7</v>
      </c>
      <c r="B22" s="16" t="s">
        <v>173</v>
      </c>
      <c r="C22" s="15" t="s">
        <v>174</v>
      </c>
      <c r="D22" s="15" t="s">
        <v>148</v>
      </c>
      <c r="E22" s="15" t="s">
        <v>175</v>
      </c>
      <c r="F22" s="15" t="s">
        <v>130</v>
      </c>
      <c r="G22" s="15" t="s">
        <v>131</v>
      </c>
      <c r="H22" s="15" t="s">
        <v>132</v>
      </c>
      <c r="I22" s="15">
        <v>13571462286</v>
      </c>
      <c r="J22" s="15">
        <v>135</v>
      </c>
      <c r="K22" s="15">
        <v>135</v>
      </c>
      <c r="L22" s="15"/>
      <c r="M22" s="15">
        <v>135</v>
      </c>
      <c r="N22" s="15"/>
      <c r="O22" s="15"/>
      <c r="P22" s="15"/>
      <c r="Q22" s="15"/>
      <c r="R22" s="15"/>
      <c r="S22" s="15"/>
      <c r="T22" s="15"/>
      <c r="U22" s="15"/>
      <c r="V22" s="15"/>
      <c r="W22" s="15"/>
      <c r="X22" s="15" t="s">
        <v>121</v>
      </c>
      <c r="Y22" s="15" t="s">
        <v>103</v>
      </c>
      <c r="Z22" s="15" t="s">
        <v>122</v>
      </c>
      <c r="AA22" s="15" t="s">
        <v>122</v>
      </c>
      <c r="AB22" s="15" t="s">
        <v>103</v>
      </c>
      <c r="AC22" s="15" t="s">
        <v>122</v>
      </c>
      <c r="AD22" s="15">
        <v>38</v>
      </c>
      <c r="AE22" s="15">
        <v>111</v>
      </c>
      <c r="AF22" s="15">
        <v>111</v>
      </c>
      <c r="AG22" s="15" t="s">
        <v>150</v>
      </c>
      <c r="AH22" s="15" t="s">
        <v>176</v>
      </c>
      <c r="AI22" s="25"/>
    </row>
    <row r="23" ht="65" customHeight="1" spans="1:35">
      <c r="A23" s="17">
        <v>8</v>
      </c>
      <c r="B23" s="16" t="s">
        <v>177</v>
      </c>
      <c r="C23" s="15" t="s">
        <v>178</v>
      </c>
      <c r="D23" s="15" t="s">
        <v>128</v>
      </c>
      <c r="E23" s="15" t="s">
        <v>171</v>
      </c>
      <c r="F23" s="15" t="s">
        <v>130</v>
      </c>
      <c r="G23" s="15" t="s">
        <v>142</v>
      </c>
      <c r="H23" s="15" t="s">
        <v>143</v>
      </c>
      <c r="I23" s="15">
        <v>13891512999</v>
      </c>
      <c r="J23" s="15">
        <v>37</v>
      </c>
      <c r="K23" s="15">
        <v>37</v>
      </c>
      <c r="L23" s="15"/>
      <c r="M23" s="15"/>
      <c r="N23" s="15">
        <v>37</v>
      </c>
      <c r="O23" s="15"/>
      <c r="P23" s="15"/>
      <c r="Q23" s="15"/>
      <c r="R23" s="15"/>
      <c r="S23" s="15"/>
      <c r="T23" s="15"/>
      <c r="U23" s="15"/>
      <c r="V23" s="15"/>
      <c r="W23" s="15"/>
      <c r="X23" s="15" t="s">
        <v>121</v>
      </c>
      <c r="Y23" s="15" t="s">
        <v>103</v>
      </c>
      <c r="Z23" s="15" t="s">
        <v>122</v>
      </c>
      <c r="AA23" s="15" t="s">
        <v>122</v>
      </c>
      <c r="AB23" s="15" t="s">
        <v>122</v>
      </c>
      <c r="AC23" s="15" t="s">
        <v>122</v>
      </c>
      <c r="AD23" s="15">
        <v>22</v>
      </c>
      <c r="AE23" s="15">
        <v>60</v>
      </c>
      <c r="AF23" s="15">
        <v>987</v>
      </c>
      <c r="AG23" s="15" t="s">
        <v>179</v>
      </c>
      <c r="AH23" s="15" t="s">
        <v>180</v>
      </c>
      <c r="AI23" s="25"/>
    </row>
    <row r="24" s="3" customFormat="1" ht="65" customHeight="1" spans="1:35">
      <c r="A24" s="17">
        <v>9</v>
      </c>
      <c r="B24" s="16" t="s">
        <v>181</v>
      </c>
      <c r="C24" s="15" t="s">
        <v>182</v>
      </c>
      <c r="D24" s="15" t="s">
        <v>148</v>
      </c>
      <c r="E24" s="15" t="s">
        <v>183</v>
      </c>
      <c r="F24" s="15" t="s">
        <v>130</v>
      </c>
      <c r="G24" s="15" t="s">
        <v>184</v>
      </c>
      <c r="H24" s="15" t="s">
        <v>185</v>
      </c>
      <c r="I24" s="15">
        <v>13619156397</v>
      </c>
      <c r="J24" s="15">
        <v>100</v>
      </c>
      <c r="K24" s="15">
        <v>100</v>
      </c>
      <c r="L24" s="15">
        <v>100</v>
      </c>
      <c r="M24" s="15"/>
      <c r="N24" s="15"/>
      <c r="O24" s="15"/>
      <c r="P24" s="15"/>
      <c r="Q24" s="15"/>
      <c r="R24" s="15"/>
      <c r="S24" s="15"/>
      <c r="T24" s="15"/>
      <c r="U24" s="15"/>
      <c r="V24" s="15"/>
      <c r="W24" s="15"/>
      <c r="X24" s="15" t="s">
        <v>121</v>
      </c>
      <c r="Y24" s="15" t="s">
        <v>103</v>
      </c>
      <c r="Z24" s="15" t="s">
        <v>122</v>
      </c>
      <c r="AA24" s="15" t="s">
        <v>122</v>
      </c>
      <c r="AB24" s="15" t="s">
        <v>122</v>
      </c>
      <c r="AC24" s="15" t="s">
        <v>122</v>
      </c>
      <c r="AD24" s="15">
        <v>46</v>
      </c>
      <c r="AE24" s="15">
        <v>122</v>
      </c>
      <c r="AF24" s="15">
        <v>1825</v>
      </c>
      <c r="AG24" s="15" t="s">
        <v>186</v>
      </c>
      <c r="AH24" s="15" t="s">
        <v>187</v>
      </c>
      <c r="AI24" s="25"/>
    </row>
    <row r="25" s="3" customFormat="1" ht="65" customHeight="1" spans="1:35">
      <c r="A25" s="17">
        <v>10</v>
      </c>
      <c r="B25" s="16" t="s">
        <v>188</v>
      </c>
      <c r="C25" s="15" t="s">
        <v>189</v>
      </c>
      <c r="D25" s="15" t="s">
        <v>148</v>
      </c>
      <c r="E25" s="15" t="s">
        <v>190</v>
      </c>
      <c r="F25" s="15" t="s">
        <v>130</v>
      </c>
      <c r="G25" s="15" t="s">
        <v>184</v>
      </c>
      <c r="H25" s="15" t="s">
        <v>185</v>
      </c>
      <c r="I25" s="15">
        <v>13619156397</v>
      </c>
      <c r="J25" s="15">
        <v>45</v>
      </c>
      <c r="K25" s="15">
        <v>45</v>
      </c>
      <c r="L25" s="15">
        <v>45</v>
      </c>
      <c r="M25" s="15"/>
      <c r="N25" s="15"/>
      <c r="O25" s="15"/>
      <c r="P25" s="15"/>
      <c r="Q25" s="15"/>
      <c r="R25" s="15"/>
      <c r="S25" s="15"/>
      <c r="T25" s="15"/>
      <c r="U25" s="15"/>
      <c r="V25" s="15"/>
      <c r="W25" s="15"/>
      <c r="X25" s="15" t="s">
        <v>121</v>
      </c>
      <c r="Y25" s="15" t="s">
        <v>103</v>
      </c>
      <c r="Z25" s="15" t="s">
        <v>103</v>
      </c>
      <c r="AA25" s="15" t="s">
        <v>122</v>
      </c>
      <c r="AB25" s="15" t="s">
        <v>122</v>
      </c>
      <c r="AC25" s="15" t="s">
        <v>122</v>
      </c>
      <c r="AD25" s="15">
        <v>187</v>
      </c>
      <c r="AE25" s="15">
        <v>680</v>
      </c>
      <c r="AF25" s="15">
        <v>2194</v>
      </c>
      <c r="AG25" s="15" t="s">
        <v>186</v>
      </c>
      <c r="AH25" s="15" t="s">
        <v>191</v>
      </c>
      <c r="AI25" s="25"/>
    </row>
    <row r="26" s="3" customFormat="1" ht="65" customHeight="1" spans="1:35">
      <c r="A26" s="17">
        <v>11</v>
      </c>
      <c r="B26" s="16" t="s">
        <v>192</v>
      </c>
      <c r="C26" s="15" t="s">
        <v>193</v>
      </c>
      <c r="D26" s="15" t="s">
        <v>128</v>
      </c>
      <c r="E26" s="15" t="s">
        <v>194</v>
      </c>
      <c r="F26" s="15" t="s">
        <v>130</v>
      </c>
      <c r="G26" s="15" t="s">
        <v>184</v>
      </c>
      <c r="H26" s="15" t="s">
        <v>185</v>
      </c>
      <c r="I26" s="15">
        <v>13619156397</v>
      </c>
      <c r="J26" s="15">
        <v>100</v>
      </c>
      <c r="K26" s="15">
        <v>100</v>
      </c>
      <c r="L26" s="15"/>
      <c r="M26" s="15"/>
      <c r="N26" s="15">
        <v>100</v>
      </c>
      <c r="O26" s="15"/>
      <c r="P26" s="15"/>
      <c r="Q26" s="15"/>
      <c r="R26" s="15"/>
      <c r="S26" s="15"/>
      <c r="T26" s="15"/>
      <c r="U26" s="15"/>
      <c r="V26" s="15"/>
      <c r="W26" s="15"/>
      <c r="X26" s="15" t="s">
        <v>121</v>
      </c>
      <c r="Y26" s="15" t="s">
        <v>103</v>
      </c>
      <c r="Z26" s="15" t="s">
        <v>122</v>
      </c>
      <c r="AA26" s="15" t="s">
        <v>122</v>
      </c>
      <c r="AB26" s="15" t="s">
        <v>122</v>
      </c>
      <c r="AC26" s="15" t="s">
        <v>122</v>
      </c>
      <c r="AD26" s="15">
        <v>28</v>
      </c>
      <c r="AE26" s="15">
        <v>93</v>
      </c>
      <c r="AF26" s="15">
        <v>220</v>
      </c>
      <c r="AG26" s="15" t="s">
        <v>179</v>
      </c>
      <c r="AH26" s="15" t="s">
        <v>195</v>
      </c>
      <c r="AI26" s="25"/>
    </row>
    <row r="27" ht="65" customHeight="1" spans="1:35">
      <c r="A27" s="17">
        <v>12</v>
      </c>
      <c r="B27" s="16" t="s">
        <v>196</v>
      </c>
      <c r="C27" s="15" t="s">
        <v>197</v>
      </c>
      <c r="D27" s="15" t="s">
        <v>128</v>
      </c>
      <c r="E27" s="15" t="s">
        <v>198</v>
      </c>
      <c r="F27" s="15" t="s">
        <v>130</v>
      </c>
      <c r="G27" s="15" t="s">
        <v>142</v>
      </c>
      <c r="H27" s="15" t="s">
        <v>143</v>
      </c>
      <c r="I27" s="15">
        <v>13891512999</v>
      </c>
      <c r="J27" s="15">
        <v>90</v>
      </c>
      <c r="K27" s="15">
        <v>90</v>
      </c>
      <c r="L27" s="15"/>
      <c r="M27" s="15"/>
      <c r="N27" s="15">
        <v>90</v>
      </c>
      <c r="O27" s="15"/>
      <c r="P27" s="15"/>
      <c r="Q27" s="15"/>
      <c r="R27" s="15"/>
      <c r="S27" s="15"/>
      <c r="T27" s="15"/>
      <c r="U27" s="15"/>
      <c r="V27" s="15"/>
      <c r="W27" s="15"/>
      <c r="X27" s="15" t="s">
        <v>121</v>
      </c>
      <c r="Y27" s="15" t="s">
        <v>103</v>
      </c>
      <c r="Z27" s="15" t="s">
        <v>122</v>
      </c>
      <c r="AA27" s="15" t="s">
        <v>122</v>
      </c>
      <c r="AB27" s="15" t="s">
        <v>122</v>
      </c>
      <c r="AC27" s="15" t="s">
        <v>122</v>
      </c>
      <c r="AD27" s="15">
        <v>34</v>
      </c>
      <c r="AE27" s="15">
        <v>115</v>
      </c>
      <c r="AF27" s="15">
        <v>1197</v>
      </c>
      <c r="AG27" s="15" t="s">
        <v>179</v>
      </c>
      <c r="AH27" s="15" t="s">
        <v>199</v>
      </c>
      <c r="AI27" s="25"/>
    </row>
    <row r="28" ht="65" customHeight="1" spans="1:35">
      <c r="A28" s="17">
        <v>13</v>
      </c>
      <c r="B28" s="16" t="s">
        <v>200</v>
      </c>
      <c r="C28" s="15" t="s">
        <v>201</v>
      </c>
      <c r="D28" s="15" t="s">
        <v>128</v>
      </c>
      <c r="E28" s="15" t="s">
        <v>202</v>
      </c>
      <c r="F28" s="15" t="s">
        <v>130</v>
      </c>
      <c r="G28" s="15" t="s">
        <v>142</v>
      </c>
      <c r="H28" s="15" t="s">
        <v>143</v>
      </c>
      <c r="I28" s="15">
        <v>13891512999</v>
      </c>
      <c r="J28" s="15">
        <v>53</v>
      </c>
      <c r="K28" s="15">
        <v>53</v>
      </c>
      <c r="L28" s="15"/>
      <c r="M28" s="15"/>
      <c r="N28" s="15">
        <v>53</v>
      </c>
      <c r="O28" s="15"/>
      <c r="P28" s="15"/>
      <c r="Q28" s="15"/>
      <c r="R28" s="15"/>
      <c r="S28" s="15"/>
      <c r="T28" s="15"/>
      <c r="U28" s="15"/>
      <c r="V28" s="15"/>
      <c r="W28" s="15"/>
      <c r="X28" s="15" t="s">
        <v>121</v>
      </c>
      <c r="Y28" s="15" t="s">
        <v>103</v>
      </c>
      <c r="Z28" s="15" t="s">
        <v>122</v>
      </c>
      <c r="AA28" s="15" t="s">
        <v>122</v>
      </c>
      <c r="AB28" s="15" t="s">
        <v>122</v>
      </c>
      <c r="AC28" s="15" t="s">
        <v>122</v>
      </c>
      <c r="AD28" s="15">
        <v>27</v>
      </c>
      <c r="AE28" s="15">
        <v>80</v>
      </c>
      <c r="AF28" s="15">
        <v>516</v>
      </c>
      <c r="AG28" s="15" t="s">
        <v>179</v>
      </c>
      <c r="AH28" s="15" t="s">
        <v>203</v>
      </c>
      <c r="AI28" s="25"/>
    </row>
    <row r="29" ht="65" customHeight="1" spans="1:35">
      <c r="A29" s="17">
        <v>14</v>
      </c>
      <c r="B29" s="16" t="s">
        <v>204</v>
      </c>
      <c r="C29" s="15" t="s">
        <v>205</v>
      </c>
      <c r="D29" s="15" t="s">
        <v>128</v>
      </c>
      <c r="E29" s="15" t="s">
        <v>206</v>
      </c>
      <c r="F29" s="15" t="s">
        <v>130</v>
      </c>
      <c r="G29" s="15" t="s">
        <v>142</v>
      </c>
      <c r="H29" s="15" t="s">
        <v>143</v>
      </c>
      <c r="I29" s="15">
        <v>13891512999</v>
      </c>
      <c r="J29" s="15">
        <v>25</v>
      </c>
      <c r="K29" s="15">
        <v>25</v>
      </c>
      <c r="L29" s="15"/>
      <c r="M29" s="15">
        <v>25</v>
      </c>
      <c r="N29" s="15"/>
      <c r="O29" s="15"/>
      <c r="P29" s="15"/>
      <c r="Q29" s="15"/>
      <c r="R29" s="15"/>
      <c r="S29" s="15"/>
      <c r="T29" s="15"/>
      <c r="U29" s="15"/>
      <c r="V29" s="15"/>
      <c r="W29" s="15"/>
      <c r="X29" s="15" t="s">
        <v>121</v>
      </c>
      <c r="Y29" s="15" t="s">
        <v>103</v>
      </c>
      <c r="Z29" s="15" t="s">
        <v>122</v>
      </c>
      <c r="AA29" s="15" t="s">
        <v>122</v>
      </c>
      <c r="AB29" s="15" t="s">
        <v>122</v>
      </c>
      <c r="AC29" s="15" t="s">
        <v>122</v>
      </c>
      <c r="AD29" s="15">
        <v>16</v>
      </c>
      <c r="AE29" s="15">
        <v>59</v>
      </c>
      <c r="AF29" s="15">
        <v>235</v>
      </c>
      <c r="AG29" s="15" t="s">
        <v>179</v>
      </c>
      <c r="AH29" s="15" t="s">
        <v>207</v>
      </c>
      <c r="AI29" s="25"/>
    </row>
    <row r="30" s="3" customFormat="1" ht="65" customHeight="1" spans="1:35">
      <c r="A30" s="17">
        <v>15</v>
      </c>
      <c r="B30" s="16" t="s">
        <v>208</v>
      </c>
      <c r="C30" s="15" t="s">
        <v>209</v>
      </c>
      <c r="D30" s="15" t="s">
        <v>148</v>
      </c>
      <c r="E30" s="15" t="s">
        <v>210</v>
      </c>
      <c r="F30" s="15" t="s">
        <v>130</v>
      </c>
      <c r="G30" s="15" t="s">
        <v>184</v>
      </c>
      <c r="H30" s="15" t="s">
        <v>185</v>
      </c>
      <c r="I30" s="15">
        <v>13619156397</v>
      </c>
      <c r="J30" s="15">
        <v>50</v>
      </c>
      <c r="K30" s="15">
        <v>50</v>
      </c>
      <c r="L30" s="15">
        <v>50</v>
      </c>
      <c r="M30" s="15"/>
      <c r="N30" s="15"/>
      <c r="O30" s="15"/>
      <c r="P30" s="15"/>
      <c r="Q30" s="15"/>
      <c r="R30" s="15"/>
      <c r="S30" s="15"/>
      <c r="T30" s="15"/>
      <c r="U30" s="15"/>
      <c r="V30" s="15"/>
      <c r="W30" s="15"/>
      <c r="X30" s="15" t="s">
        <v>121</v>
      </c>
      <c r="Y30" s="15" t="s">
        <v>103</v>
      </c>
      <c r="Z30" s="15" t="s">
        <v>122</v>
      </c>
      <c r="AA30" s="15"/>
      <c r="AB30" s="15" t="s">
        <v>122</v>
      </c>
      <c r="AC30" s="15" t="s">
        <v>122</v>
      </c>
      <c r="AD30" s="15">
        <v>19</v>
      </c>
      <c r="AE30" s="15">
        <v>44</v>
      </c>
      <c r="AF30" s="15">
        <v>444</v>
      </c>
      <c r="AG30" s="15" t="s">
        <v>186</v>
      </c>
      <c r="AH30" s="15" t="s">
        <v>211</v>
      </c>
      <c r="AI30" s="25"/>
    </row>
    <row r="31" ht="65" customHeight="1" spans="1:35">
      <c r="A31" s="17">
        <v>16</v>
      </c>
      <c r="B31" s="16" t="s">
        <v>212</v>
      </c>
      <c r="C31" s="18" t="s">
        <v>213</v>
      </c>
      <c r="D31" s="15" t="s">
        <v>148</v>
      </c>
      <c r="E31" s="15" t="s">
        <v>214</v>
      </c>
      <c r="F31" s="15" t="s">
        <v>130</v>
      </c>
      <c r="G31" s="15" t="s">
        <v>215</v>
      </c>
      <c r="H31" s="15" t="s">
        <v>216</v>
      </c>
      <c r="I31" s="15">
        <v>18809159777</v>
      </c>
      <c r="J31" s="15">
        <v>105</v>
      </c>
      <c r="K31" s="15">
        <v>105</v>
      </c>
      <c r="L31" s="15">
        <v>105</v>
      </c>
      <c r="M31" s="15"/>
      <c r="N31" s="15"/>
      <c r="O31" s="15"/>
      <c r="P31" s="15"/>
      <c r="Q31" s="15"/>
      <c r="R31" s="15"/>
      <c r="S31" s="15"/>
      <c r="T31" s="15"/>
      <c r="U31" s="15"/>
      <c r="V31" s="15"/>
      <c r="W31" s="15"/>
      <c r="X31" s="15" t="s">
        <v>121</v>
      </c>
      <c r="Y31" s="15" t="s">
        <v>103</v>
      </c>
      <c r="Z31" s="15" t="s">
        <v>122</v>
      </c>
      <c r="AA31" s="15" t="s">
        <v>122</v>
      </c>
      <c r="AB31" s="15" t="s">
        <v>103</v>
      </c>
      <c r="AC31" s="15" t="s">
        <v>122</v>
      </c>
      <c r="AD31" s="15">
        <v>70</v>
      </c>
      <c r="AE31" s="15">
        <v>110</v>
      </c>
      <c r="AF31" s="15">
        <v>1322</v>
      </c>
      <c r="AG31" s="15" t="s">
        <v>217</v>
      </c>
      <c r="AH31" s="15" t="s">
        <v>218</v>
      </c>
      <c r="AI31" s="25"/>
    </row>
    <row r="32" ht="80" customHeight="1" spans="1:35">
      <c r="A32" s="17">
        <v>17</v>
      </c>
      <c r="B32" s="16" t="s">
        <v>219</v>
      </c>
      <c r="C32" s="18" t="s">
        <v>220</v>
      </c>
      <c r="D32" s="15" t="s">
        <v>148</v>
      </c>
      <c r="E32" s="15" t="s">
        <v>214</v>
      </c>
      <c r="F32" s="15" t="s">
        <v>130</v>
      </c>
      <c r="G32" s="15" t="s">
        <v>215</v>
      </c>
      <c r="H32" s="15" t="s">
        <v>216</v>
      </c>
      <c r="I32" s="15">
        <v>18809159777</v>
      </c>
      <c r="J32" s="15">
        <v>70</v>
      </c>
      <c r="K32" s="15">
        <v>70</v>
      </c>
      <c r="L32" s="15">
        <v>70</v>
      </c>
      <c r="M32" s="15"/>
      <c r="N32" s="15"/>
      <c r="O32" s="15"/>
      <c r="P32" s="15"/>
      <c r="Q32" s="15"/>
      <c r="R32" s="15"/>
      <c r="S32" s="15"/>
      <c r="T32" s="15"/>
      <c r="U32" s="15"/>
      <c r="V32" s="15"/>
      <c r="W32" s="15"/>
      <c r="X32" s="15" t="s">
        <v>121</v>
      </c>
      <c r="Y32" s="15" t="s">
        <v>103</v>
      </c>
      <c r="Z32" s="15" t="s">
        <v>122</v>
      </c>
      <c r="AA32" s="15" t="s">
        <v>122</v>
      </c>
      <c r="AB32" s="15" t="s">
        <v>103</v>
      </c>
      <c r="AC32" s="15" t="s">
        <v>122</v>
      </c>
      <c r="AD32" s="15">
        <v>70</v>
      </c>
      <c r="AE32" s="15">
        <v>110</v>
      </c>
      <c r="AF32" s="15">
        <v>1322</v>
      </c>
      <c r="AG32" s="15" t="s">
        <v>217</v>
      </c>
      <c r="AH32" s="15" t="s">
        <v>221</v>
      </c>
      <c r="AI32" s="25"/>
    </row>
    <row r="33" ht="81" customHeight="1" spans="1:35">
      <c r="A33" s="17">
        <v>18</v>
      </c>
      <c r="B33" s="16" t="s">
        <v>222</v>
      </c>
      <c r="C33" s="18" t="s">
        <v>223</v>
      </c>
      <c r="D33" s="15" t="s">
        <v>148</v>
      </c>
      <c r="E33" s="15" t="s">
        <v>214</v>
      </c>
      <c r="F33" s="15" t="s">
        <v>130</v>
      </c>
      <c r="G33" s="15" t="s">
        <v>215</v>
      </c>
      <c r="H33" s="15" t="s">
        <v>216</v>
      </c>
      <c r="I33" s="15">
        <v>18809159777</v>
      </c>
      <c r="J33" s="15">
        <v>95</v>
      </c>
      <c r="K33" s="15">
        <v>95</v>
      </c>
      <c r="L33" s="15">
        <v>95</v>
      </c>
      <c r="M33" s="15"/>
      <c r="N33" s="15"/>
      <c r="O33" s="15"/>
      <c r="P33" s="15"/>
      <c r="Q33" s="15"/>
      <c r="R33" s="15"/>
      <c r="S33" s="15"/>
      <c r="T33" s="15"/>
      <c r="U33" s="15"/>
      <c r="V33" s="15"/>
      <c r="W33" s="15"/>
      <c r="X33" s="15" t="s">
        <v>121</v>
      </c>
      <c r="Y33" s="15" t="s">
        <v>103</v>
      </c>
      <c r="Z33" s="15" t="s">
        <v>122</v>
      </c>
      <c r="AA33" s="15" t="s">
        <v>122</v>
      </c>
      <c r="AB33" s="15" t="s">
        <v>103</v>
      </c>
      <c r="AC33" s="15" t="s">
        <v>122</v>
      </c>
      <c r="AD33" s="15">
        <v>70</v>
      </c>
      <c r="AE33" s="15">
        <v>110</v>
      </c>
      <c r="AF33" s="15">
        <v>1322</v>
      </c>
      <c r="AG33" s="15" t="s">
        <v>217</v>
      </c>
      <c r="AH33" s="15" t="s">
        <v>224</v>
      </c>
      <c r="AI33" s="25"/>
    </row>
    <row r="34" ht="60" customHeight="1" spans="1:35">
      <c r="A34" s="17">
        <v>19</v>
      </c>
      <c r="B34" s="16" t="s">
        <v>225</v>
      </c>
      <c r="C34" s="15" t="s">
        <v>226</v>
      </c>
      <c r="D34" s="15" t="s">
        <v>148</v>
      </c>
      <c r="E34" s="15" t="s">
        <v>227</v>
      </c>
      <c r="F34" s="15" t="s">
        <v>130</v>
      </c>
      <c r="G34" s="15" t="s">
        <v>215</v>
      </c>
      <c r="H34" s="15" t="s">
        <v>216</v>
      </c>
      <c r="I34" s="15">
        <v>18809159777</v>
      </c>
      <c r="J34" s="15">
        <v>90</v>
      </c>
      <c r="K34" s="15">
        <v>90</v>
      </c>
      <c r="L34" s="15">
        <v>90</v>
      </c>
      <c r="M34" s="15"/>
      <c r="N34" s="15"/>
      <c r="O34" s="15"/>
      <c r="P34" s="15"/>
      <c r="Q34" s="15"/>
      <c r="R34" s="15"/>
      <c r="S34" s="15"/>
      <c r="T34" s="15"/>
      <c r="U34" s="15"/>
      <c r="V34" s="15"/>
      <c r="W34" s="15"/>
      <c r="X34" s="15" t="s">
        <v>121</v>
      </c>
      <c r="Y34" s="15" t="s">
        <v>103</v>
      </c>
      <c r="Z34" s="15" t="s">
        <v>122</v>
      </c>
      <c r="AA34" s="15" t="s">
        <v>122</v>
      </c>
      <c r="AB34" s="15" t="s">
        <v>103</v>
      </c>
      <c r="AC34" s="15" t="s">
        <v>122</v>
      </c>
      <c r="AD34" s="15">
        <v>62</v>
      </c>
      <c r="AE34" s="15">
        <v>174</v>
      </c>
      <c r="AF34" s="15">
        <v>1704</v>
      </c>
      <c r="AG34" s="15" t="s">
        <v>217</v>
      </c>
      <c r="AH34" s="15" t="s">
        <v>228</v>
      </c>
      <c r="AI34" s="25"/>
    </row>
    <row r="35" ht="65" customHeight="1" spans="1:35">
      <c r="A35" s="17">
        <v>20</v>
      </c>
      <c r="B35" s="16" t="s">
        <v>229</v>
      </c>
      <c r="C35" s="15" t="s">
        <v>230</v>
      </c>
      <c r="D35" s="15" t="s">
        <v>148</v>
      </c>
      <c r="E35" s="15" t="s">
        <v>227</v>
      </c>
      <c r="F35" s="15" t="s">
        <v>130</v>
      </c>
      <c r="G35" s="15" t="s">
        <v>215</v>
      </c>
      <c r="H35" s="15" t="s">
        <v>216</v>
      </c>
      <c r="I35" s="15">
        <v>18809159777</v>
      </c>
      <c r="J35" s="15">
        <v>70</v>
      </c>
      <c r="K35" s="15">
        <v>70</v>
      </c>
      <c r="L35" s="15">
        <v>70</v>
      </c>
      <c r="M35" s="15"/>
      <c r="N35" s="15"/>
      <c r="O35" s="15"/>
      <c r="P35" s="15"/>
      <c r="Q35" s="15"/>
      <c r="R35" s="15"/>
      <c r="S35" s="15"/>
      <c r="T35" s="15"/>
      <c r="U35" s="15"/>
      <c r="V35" s="15"/>
      <c r="W35" s="15"/>
      <c r="X35" s="15" t="s">
        <v>121</v>
      </c>
      <c r="Y35" s="15" t="s">
        <v>103</v>
      </c>
      <c r="Z35" s="15" t="s">
        <v>122</v>
      </c>
      <c r="AA35" s="15" t="s">
        <v>122</v>
      </c>
      <c r="AB35" s="15" t="s">
        <v>103</v>
      </c>
      <c r="AC35" s="15" t="s">
        <v>122</v>
      </c>
      <c r="AD35" s="15">
        <v>62</v>
      </c>
      <c r="AE35" s="15">
        <v>174</v>
      </c>
      <c r="AF35" s="15">
        <v>1704</v>
      </c>
      <c r="AG35" s="15" t="s">
        <v>217</v>
      </c>
      <c r="AH35" s="15" t="s">
        <v>231</v>
      </c>
      <c r="AI35" s="25"/>
    </row>
    <row r="36" ht="65" customHeight="1" spans="1:35">
      <c r="A36" s="17">
        <v>21</v>
      </c>
      <c r="B36" s="16" t="s">
        <v>232</v>
      </c>
      <c r="C36" s="15" t="s">
        <v>233</v>
      </c>
      <c r="D36" s="15" t="s">
        <v>148</v>
      </c>
      <c r="E36" s="15" t="s">
        <v>194</v>
      </c>
      <c r="F36" s="15" t="s">
        <v>130</v>
      </c>
      <c r="G36" s="15" t="s">
        <v>234</v>
      </c>
      <c r="H36" s="15" t="s">
        <v>235</v>
      </c>
      <c r="I36" s="15">
        <v>13909156700</v>
      </c>
      <c r="J36" s="15">
        <v>45</v>
      </c>
      <c r="K36" s="15"/>
      <c r="L36" s="15"/>
      <c r="M36" s="15"/>
      <c r="N36" s="15"/>
      <c r="O36" s="15"/>
      <c r="P36" s="15">
        <v>45</v>
      </c>
      <c r="Q36" s="15"/>
      <c r="R36" s="15"/>
      <c r="S36" s="15"/>
      <c r="T36" s="15"/>
      <c r="U36" s="15"/>
      <c r="V36" s="15"/>
      <c r="W36" s="15"/>
      <c r="X36" s="15" t="s">
        <v>121</v>
      </c>
      <c r="Y36" s="15" t="s">
        <v>103</v>
      </c>
      <c r="Z36" s="15" t="s">
        <v>122</v>
      </c>
      <c r="AA36" s="15" t="s">
        <v>122</v>
      </c>
      <c r="AB36" s="15" t="s">
        <v>122</v>
      </c>
      <c r="AC36" s="15" t="s">
        <v>122</v>
      </c>
      <c r="AD36" s="15">
        <v>18</v>
      </c>
      <c r="AE36" s="15">
        <v>45</v>
      </c>
      <c r="AF36" s="15">
        <v>200</v>
      </c>
      <c r="AG36" s="15" t="s">
        <v>236</v>
      </c>
      <c r="AH36" s="15" t="s">
        <v>237</v>
      </c>
      <c r="AI36" s="25"/>
    </row>
    <row r="37" ht="65" customHeight="1" spans="1:35">
      <c r="A37" s="17">
        <v>22</v>
      </c>
      <c r="B37" s="16" t="s">
        <v>238</v>
      </c>
      <c r="C37" s="15" t="s">
        <v>239</v>
      </c>
      <c r="D37" s="15" t="s">
        <v>148</v>
      </c>
      <c r="E37" s="15" t="s">
        <v>240</v>
      </c>
      <c r="F37" s="15" t="s">
        <v>130</v>
      </c>
      <c r="G37" s="15" t="s">
        <v>234</v>
      </c>
      <c r="H37" s="15" t="s">
        <v>235</v>
      </c>
      <c r="I37" s="15">
        <v>13909156700</v>
      </c>
      <c r="J37" s="15">
        <v>40.8</v>
      </c>
      <c r="K37" s="15"/>
      <c r="L37" s="15"/>
      <c r="M37" s="15"/>
      <c r="N37" s="15"/>
      <c r="O37" s="15"/>
      <c r="P37" s="15">
        <v>40.8</v>
      </c>
      <c r="Q37" s="15"/>
      <c r="R37" s="15"/>
      <c r="S37" s="15"/>
      <c r="T37" s="15"/>
      <c r="U37" s="15"/>
      <c r="V37" s="15"/>
      <c r="W37" s="15"/>
      <c r="X37" s="15" t="s">
        <v>121</v>
      </c>
      <c r="Y37" s="15" t="s">
        <v>103</v>
      </c>
      <c r="Z37" s="15" t="s">
        <v>122</v>
      </c>
      <c r="AA37" s="15" t="s">
        <v>122</v>
      </c>
      <c r="AB37" s="15" t="s">
        <v>122</v>
      </c>
      <c r="AC37" s="15" t="s">
        <v>122</v>
      </c>
      <c r="AD37" s="15">
        <v>5</v>
      </c>
      <c r="AE37" s="15">
        <v>15</v>
      </c>
      <c r="AF37" s="15">
        <v>300</v>
      </c>
      <c r="AG37" s="15" t="s">
        <v>241</v>
      </c>
      <c r="AH37" s="15" t="s">
        <v>242</v>
      </c>
      <c r="AI37" s="25"/>
    </row>
    <row r="38" ht="65" customHeight="1" spans="1:35">
      <c r="A38" s="17">
        <v>23</v>
      </c>
      <c r="B38" s="16" t="s">
        <v>243</v>
      </c>
      <c r="C38" s="15" t="s">
        <v>244</v>
      </c>
      <c r="D38" s="15" t="s">
        <v>148</v>
      </c>
      <c r="E38" s="15" t="s">
        <v>245</v>
      </c>
      <c r="F38" s="15" t="s">
        <v>130</v>
      </c>
      <c r="G38" s="15" t="s">
        <v>234</v>
      </c>
      <c r="H38" s="15" t="s">
        <v>235</v>
      </c>
      <c r="I38" s="15">
        <v>13909156700</v>
      </c>
      <c r="J38" s="15">
        <v>55</v>
      </c>
      <c r="K38" s="15"/>
      <c r="L38" s="15"/>
      <c r="M38" s="15"/>
      <c r="N38" s="15"/>
      <c r="O38" s="15"/>
      <c r="P38" s="15">
        <v>55</v>
      </c>
      <c r="Q38" s="15"/>
      <c r="R38" s="15"/>
      <c r="S38" s="15"/>
      <c r="T38" s="15"/>
      <c r="U38" s="15"/>
      <c r="V38" s="15"/>
      <c r="W38" s="15"/>
      <c r="X38" s="15" t="s">
        <v>121</v>
      </c>
      <c r="Y38" s="15" t="s">
        <v>103</v>
      </c>
      <c r="Z38" s="15" t="s">
        <v>122</v>
      </c>
      <c r="AA38" s="15" t="s">
        <v>122</v>
      </c>
      <c r="AB38" s="15" t="s">
        <v>122</v>
      </c>
      <c r="AC38" s="15" t="s">
        <v>122</v>
      </c>
      <c r="AD38" s="15">
        <v>17</v>
      </c>
      <c r="AE38" s="15">
        <v>55</v>
      </c>
      <c r="AF38" s="15">
        <v>872</v>
      </c>
      <c r="AG38" s="15" t="s">
        <v>246</v>
      </c>
      <c r="AH38" s="15" t="s">
        <v>247</v>
      </c>
      <c r="AI38" s="25"/>
    </row>
    <row r="39" s="3" customFormat="1" ht="65" customHeight="1" spans="1:35">
      <c r="A39" s="17">
        <v>24</v>
      </c>
      <c r="B39" s="16" t="s">
        <v>248</v>
      </c>
      <c r="C39" s="15" t="s">
        <v>249</v>
      </c>
      <c r="D39" s="15" t="s">
        <v>148</v>
      </c>
      <c r="E39" s="15" t="s">
        <v>198</v>
      </c>
      <c r="F39" s="15" t="s">
        <v>130</v>
      </c>
      <c r="G39" s="15" t="s">
        <v>184</v>
      </c>
      <c r="H39" s="15" t="s">
        <v>185</v>
      </c>
      <c r="I39" s="15">
        <v>13619156397</v>
      </c>
      <c r="J39" s="15">
        <v>150</v>
      </c>
      <c r="K39" s="15">
        <v>150</v>
      </c>
      <c r="L39" s="15">
        <v>150</v>
      </c>
      <c r="M39" s="15"/>
      <c r="N39" s="15"/>
      <c r="O39" s="15"/>
      <c r="P39" s="15"/>
      <c r="Q39" s="15"/>
      <c r="R39" s="15"/>
      <c r="S39" s="15"/>
      <c r="T39" s="15"/>
      <c r="U39" s="15"/>
      <c r="V39" s="15"/>
      <c r="W39" s="15"/>
      <c r="X39" s="15" t="s">
        <v>121</v>
      </c>
      <c r="Y39" s="15" t="s">
        <v>103</v>
      </c>
      <c r="Z39" s="15" t="s">
        <v>122</v>
      </c>
      <c r="AA39" s="15" t="s">
        <v>122</v>
      </c>
      <c r="AB39" s="15" t="s">
        <v>122</v>
      </c>
      <c r="AC39" s="15" t="s">
        <v>122</v>
      </c>
      <c r="AD39" s="15">
        <v>50</v>
      </c>
      <c r="AE39" s="15">
        <v>173</v>
      </c>
      <c r="AF39" s="15">
        <v>2072</v>
      </c>
      <c r="AG39" s="15" t="s">
        <v>186</v>
      </c>
      <c r="AH39" s="15" t="s">
        <v>250</v>
      </c>
      <c r="AI39" s="25"/>
    </row>
    <row r="40" s="3" customFormat="1" ht="65" customHeight="1" spans="1:35">
      <c r="A40" s="17">
        <v>25</v>
      </c>
      <c r="B40" s="16" t="s">
        <v>251</v>
      </c>
      <c r="C40" s="15" t="s">
        <v>252</v>
      </c>
      <c r="D40" s="15" t="s">
        <v>148</v>
      </c>
      <c r="E40" s="15" t="s">
        <v>253</v>
      </c>
      <c r="F40" s="15" t="s">
        <v>130</v>
      </c>
      <c r="G40" s="15" t="s">
        <v>254</v>
      </c>
      <c r="H40" s="15" t="s">
        <v>235</v>
      </c>
      <c r="I40" s="22">
        <v>13909156700</v>
      </c>
      <c r="J40" s="15">
        <v>950</v>
      </c>
      <c r="K40" s="15"/>
      <c r="L40" s="15"/>
      <c r="M40" s="15"/>
      <c r="N40" s="15"/>
      <c r="O40" s="15"/>
      <c r="P40" s="15"/>
      <c r="Q40" s="15"/>
      <c r="R40" s="15"/>
      <c r="S40" s="15"/>
      <c r="T40" s="15">
        <v>950</v>
      </c>
      <c r="U40" s="15"/>
      <c r="V40" s="15"/>
      <c r="W40" s="15"/>
      <c r="X40" s="15" t="s">
        <v>121</v>
      </c>
      <c r="Y40" s="15" t="s">
        <v>103</v>
      </c>
      <c r="Z40" s="15" t="s">
        <v>103</v>
      </c>
      <c r="AA40" s="15" t="s">
        <v>122</v>
      </c>
      <c r="AB40" s="15" t="s">
        <v>122</v>
      </c>
      <c r="AC40" s="15" t="s">
        <v>122</v>
      </c>
      <c r="AD40" s="15">
        <v>109</v>
      </c>
      <c r="AE40" s="15">
        <v>109</v>
      </c>
      <c r="AF40" s="15">
        <v>117</v>
      </c>
      <c r="AG40" s="15" t="s">
        <v>255</v>
      </c>
      <c r="AH40" s="15" t="s">
        <v>256</v>
      </c>
      <c r="AI40" s="25"/>
    </row>
    <row r="41" s="3" customFormat="1" ht="65" customHeight="1" spans="1:35">
      <c r="A41" s="17">
        <v>26</v>
      </c>
      <c r="B41" s="16" t="s">
        <v>257</v>
      </c>
      <c r="C41" s="15" t="s">
        <v>258</v>
      </c>
      <c r="D41" s="15" t="s">
        <v>148</v>
      </c>
      <c r="E41" s="15" t="s">
        <v>259</v>
      </c>
      <c r="F41" s="15" t="s">
        <v>130</v>
      </c>
      <c r="G41" s="15" t="s">
        <v>254</v>
      </c>
      <c r="H41" s="15" t="s">
        <v>235</v>
      </c>
      <c r="I41" s="22">
        <v>13909156700</v>
      </c>
      <c r="J41" s="15">
        <v>450</v>
      </c>
      <c r="K41" s="15"/>
      <c r="L41" s="15"/>
      <c r="M41" s="15"/>
      <c r="N41" s="15"/>
      <c r="O41" s="15"/>
      <c r="P41" s="15"/>
      <c r="Q41" s="15"/>
      <c r="R41" s="15"/>
      <c r="S41" s="15"/>
      <c r="T41" s="15">
        <v>450</v>
      </c>
      <c r="U41" s="15"/>
      <c r="V41" s="15"/>
      <c r="W41" s="15"/>
      <c r="X41" s="15" t="s">
        <v>121</v>
      </c>
      <c r="Y41" s="15" t="s">
        <v>103</v>
      </c>
      <c r="Z41" s="15" t="s">
        <v>103</v>
      </c>
      <c r="AA41" s="15" t="s">
        <v>122</v>
      </c>
      <c r="AB41" s="15" t="s">
        <v>122</v>
      </c>
      <c r="AC41" s="15" t="s">
        <v>122</v>
      </c>
      <c r="AD41" s="15">
        <v>31</v>
      </c>
      <c r="AE41" s="15">
        <v>31</v>
      </c>
      <c r="AF41" s="15">
        <v>47</v>
      </c>
      <c r="AG41" s="15" t="s">
        <v>260</v>
      </c>
      <c r="AH41" s="15" t="s">
        <v>261</v>
      </c>
      <c r="AI41" s="25"/>
    </row>
    <row r="42" s="3" customFormat="1" ht="65" customHeight="1" spans="1:35">
      <c r="A42" s="17">
        <v>27</v>
      </c>
      <c r="B42" s="16" t="s">
        <v>262</v>
      </c>
      <c r="C42" s="15" t="s">
        <v>263</v>
      </c>
      <c r="D42" s="15" t="s">
        <v>148</v>
      </c>
      <c r="E42" s="15" t="s">
        <v>264</v>
      </c>
      <c r="F42" s="15" t="s">
        <v>130</v>
      </c>
      <c r="G42" s="15" t="s">
        <v>254</v>
      </c>
      <c r="H42" s="15" t="s">
        <v>235</v>
      </c>
      <c r="I42" s="22">
        <v>13909156700</v>
      </c>
      <c r="J42" s="15">
        <v>450</v>
      </c>
      <c r="K42" s="15"/>
      <c r="L42" s="15"/>
      <c r="M42" s="15"/>
      <c r="N42" s="15"/>
      <c r="O42" s="15"/>
      <c r="P42" s="15"/>
      <c r="Q42" s="15"/>
      <c r="R42" s="15"/>
      <c r="S42" s="15"/>
      <c r="T42" s="15">
        <v>450</v>
      </c>
      <c r="U42" s="15"/>
      <c r="V42" s="15"/>
      <c r="W42" s="15"/>
      <c r="X42" s="15" t="s">
        <v>121</v>
      </c>
      <c r="Y42" s="15" t="s">
        <v>103</v>
      </c>
      <c r="Z42" s="15" t="s">
        <v>122</v>
      </c>
      <c r="AA42" s="15" t="s">
        <v>122</v>
      </c>
      <c r="AB42" s="15" t="s">
        <v>122</v>
      </c>
      <c r="AC42" s="15" t="s">
        <v>122</v>
      </c>
      <c r="AD42" s="15">
        <v>18</v>
      </c>
      <c r="AE42" s="15">
        <v>18</v>
      </c>
      <c r="AF42" s="15">
        <v>31</v>
      </c>
      <c r="AG42" s="15" t="s">
        <v>265</v>
      </c>
      <c r="AH42" s="15" t="s">
        <v>266</v>
      </c>
      <c r="AI42" s="25"/>
    </row>
    <row r="43" s="3" customFormat="1" ht="65" customHeight="1" spans="1:35">
      <c r="A43" s="17">
        <v>28</v>
      </c>
      <c r="B43" s="16" t="s">
        <v>267</v>
      </c>
      <c r="C43" s="15" t="s">
        <v>268</v>
      </c>
      <c r="D43" s="15" t="s">
        <v>148</v>
      </c>
      <c r="E43" s="15" t="s">
        <v>269</v>
      </c>
      <c r="F43" s="15" t="s">
        <v>130</v>
      </c>
      <c r="G43" s="15" t="s">
        <v>254</v>
      </c>
      <c r="H43" s="15" t="s">
        <v>235</v>
      </c>
      <c r="I43" s="22">
        <v>13909156700</v>
      </c>
      <c r="J43" s="15">
        <v>750</v>
      </c>
      <c r="K43" s="15"/>
      <c r="L43" s="15"/>
      <c r="M43" s="15"/>
      <c r="N43" s="15"/>
      <c r="O43" s="15"/>
      <c r="P43" s="15"/>
      <c r="Q43" s="15"/>
      <c r="R43" s="15"/>
      <c r="S43" s="15"/>
      <c r="T43" s="15">
        <v>750</v>
      </c>
      <c r="U43" s="15"/>
      <c r="V43" s="15"/>
      <c r="W43" s="15"/>
      <c r="X43" s="15" t="s">
        <v>121</v>
      </c>
      <c r="Y43" s="15" t="s">
        <v>103</v>
      </c>
      <c r="Z43" s="15" t="s">
        <v>122</v>
      </c>
      <c r="AA43" s="15" t="s">
        <v>122</v>
      </c>
      <c r="AB43" s="15" t="s">
        <v>122</v>
      </c>
      <c r="AC43" s="15" t="s">
        <v>122</v>
      </c>
      <c r="AD43" s="15">
        <v>31</v>
      </c>
      <c r="AE43" s="15">
        <v>31</v>
      </c>
      <c r="AF43" s="15">
        <v>64</v>
      </c>
      <c r="AG43" s="15" t="s">
        <v>270</v>
      </c>
      <c r="AH43" s="15" t="s">
        <v>271</v>
      </c>
      <c r="AI43" s="25"/>
    </row>
    <row r="44" s="3" customFormat="1" ht="65" customHeight="1" spans="1:35">
      <c r="A44" s="17">
        <v>29</v>
      </c>
      <c r="B44" s="16" t="s">
        <v>272</v>
      </c>
      <c r="C44" s="15" t="s">
        <v>273</v>
      </c>
      <c r="D44" s="15" t="s">
        <v>148</v>
      </c>
      <c r="E44" s="15" t="s">
        <v>274</v>
      </c>
      <c r="F44" s="15" t="s">
        <v>130</v>
      </c>
      <c r="G44" s="15" t="s">
        <v>254</v>
      </c>
      <c r="H44" s="15" t="s">
        <v>235</v>
      </c>
      <c r="I44" s="22">
        <v>13909156700</v>
      </c>
      <c r="J44" s="15">
        <v>450</v>
      </c>
      <c r="K44" s="15"/>
      <c r="L44" s="15"/>
      <c r="M44" s="15"/>
      <c r="N44" s="15"/>
      <c r="O44" s="15"/>
      <c r="P44" s="15"/>
      <c r="Q44" s="15"/>
      <c r="R44" s="15"/>
      <c r="S44" s="15"/>
      <c r="T44" s="15">
        <v>450</v>
      </c>
      <c r="U44" s="15"/>
      <c r="V44" s="15"/>
      <c r="W44" s="15"/>
      <c r="X44" s="15" t="s">
        <v>121</v>
      </c>
      <c r="Y44" s="15" t="s">
        <v>103</v>
      </c>
      <c r="Z44" s="15" t="s">
        <v>122</v>
      </c>
      <c r="AA44" s="15" t="s">
        <v>122</v>
      </c>
      <c r="AB44" s="15" t="s">
        <v>122</v>
      </c>
      <c r="AC44" s="15" t="s">
        <v>122</v>
      </c>
      <c r="AD44" s="15">
        <v>20</v>
      </c>
      <c r="AE44" s="15">
        <v>20</v>
      </c>
      <c r="AF44" s="15">
        <v>56</v>
      </c>
      <c r="AG44" s="15" t="s">
        <v>275</v>
      </c>
      <c r="AH44" s="15" t="s">
        <v>276</v>
      </c>
      <c r="AI44" s="25"/>
    </row>
    <row r="45" s="3" customFormat="1" ht="65" customHeight="1" spans="1:35">
      <c r="A45" s="17">
        <v>30</v>
      </c>
      <c r="B45" s="16" t="s">
        <v>277</v>
      </c>
      <c r="C45" s="15" t="s">
        <v>278</v>
      </c>
      <c r="D45" s="15" t="s">
        <v>148</v>
      </c>
      <c r="E45" s="15" t="s">
        <v>279</v>
      </c>
      <c r="F45" s="15" t="s">
        <v>130</v>
      </c>
      <c r="G45" s="15" t="s">
        <v>254</v>
      </c>
      <c r="H45" s="15" t="s">
        <v>235</v>
      </c>
      <c r="I45" s="22">
        <v>13909156700</v>
      </c>
      <c r="J45" s="15">
        <v>920</v>
      </c>
      <c r="K45" s="15"/>
      <c r="L45" s="15"/>
      <c r="M45" s="15"/>
      <c r="N45" s="15"/>
      <c r="O45" s="15"/>
      <c r="P45" s="15"/>
      <c r="Q45" s="15"/>
      <c r="R45" s="15"/>
      <c r="S45" s="15"/>
      <c r="T45" s="15">
        <v>920</v>
      </c>
      <c r="U45" s="15"/>
      <c r="V45" s="15"/>
      <c r="W45" s="15"/>
      <c r="X45" s="15" t="s">
        <v>121</v>
      </c>
      <c r="Y45" s="15" t="s">
        <v>103</v>
      </c>
      <c r="Z45" s="15" t="s">
        <v>103</v>
      </c>
      <c r="AA45" s="15" t="s">
        <v>122</v>
      </c>
      <c r="AB45" s="15" t="s">
        <v>122</v>
      </c>
      <c r="AC45" s="15" t="s">
        <v>122</v>
      </c>
      <c r="AD45" s="15">
        <v>23</v>
      </c>
      <c r="AE45" s="15">
        <v>23</v>
      </c>
      <c r="AF45" s="15">
        <v>50</v>
      </c>
      <c r="AG45" s="15" t="s">
        <v>280</v>
      </c>
      <c r="AH45" s="15" t="s">
        <v>281</v>
      </c>
      <c r="AI45" s="25"/>
    </row>
    <row r="46" s="3" customFormat="1" ht="65" customHeight="1" spans="1:35">
      <c r="A46" s="17">
        <v>31</v>
      </c>
      <c r="B46" s="16" t="s">
        <v>282</v>
      </c>
      <c r="C46" s="15" t="s">
        <v>283</v>
      </c>
      <c r="D46" s="15" t="s">
        <v>148</v>
      </c>
      <c r="E46" s="15" t="s">
        <v>284</v>
      </c>
      <c r="F46" s="15" t="s">
        <v>130</v>
      </c>
      <c r="G46" s="15" t="s">
        <v>254</v>
      </c>
      <c r="H46" s="15" t="s">
        <v>235</v>
      </c>
      <c r="I46" s="22">
        <v>13909156700</v>
      </c>
      <c r="J46" s="15">
        <v>900</v>
      </c>
      <c r="K46" s="15"/>
      <c r="L46" s="15"/>
      <c r="M46" s="15"/>
      <c r="N46" s="15"/>
      <c r="O46" s="15"/>
      <c r="P46" s="15"/>
      <c r="Q46" s="15"/>
      <c r="R46" s="15"/>
      <c r="S46" s="15"/>
      <c r="T46" s="15">
        <v>900</v>
      </c>
      <c r="U46" s="15"/>
      <c r="V46" s="15"/>
      <c r="W46" s="15"/>
      <c r="X46" s="15" t="s">
        <v>121</v>
      </c>
      <c r="Y46" s="15" t="s">
        <v>103</v>
      </c>
      <c r="Z46" s="15" t="s">
        <v>122</v>
      </c>
      <c r="AA46" s="15" t="s">
        <v>122</v>
      </c>
      <c r="AB46" s="15" t="s">
        <v>122</v>
      </c>
      <c r="AC46" s="15" t="s">
        <v>122</v>
      </c>
      <c r="AD46" s="15">
        <v>18</v>
      </c>
      <c r="AE46" s="15">
        <v>18</v>
      </c>
      <c r="AF46" s="15">
        <v>37</v>
      </c>
      <c r="AG46" s="15" t="s">
        <v>285</v>
      </c>
      <c r="AH46" s="15" t="s">
        <v>286</v>
      </c>
      <c r="AI46" s="25"/>
    </row>
    <row r="47" s="3" customFormat="1" ht="65" customHeight="1" spans="1:35">
      <c r="A47" s="17">
        <v>32</v>
      </c>
      <c r="B47" s="16" t="s">
        <v>287</v>
      </c>
      <c r="C47" s="15" t="s">
        <v>288</v>
      </c>
      <c r="D47" s="15" t="s">
        <v>148</v>
      </c>
      <c r="E47" s="15" t="s">
        <v>289</v>
      </c>
      <c r="F47" s="15" t="s">
        <v>130</v>
      </c>
      <c r="G47" s="15" t="s">
        <v>254</v>
      </c>
      <c r="H47" s="15" t="s">
        <v>235</v>
      </c>
      <c r="I47" s="22">
        <v>13909156700</v>
      </c>
      <c r="J47" s="15">
        <v>480</v>
      </c>
      <c r="K47" s="15"/>
      <c r="L47" s="15"/>
      <c r="M47" s="15"/>
      <c r="N47" s="15"/>
      <c r="O47" s="15"/>
      <c r="P47" s="15"/>
      <c r="Q47" s="15"/>
      <c r="R47" s="15"/>
      <c r="S47" s="15"/>
      <c r="T47" s="15">
        <v>480</v>
      </c>
      <c r="U47" s="15"/>
      <c r="V47" s="15"/>
      <c r="W47" s="15"/>
      <c r="X47" s="15" t="s">
        <v>121</v>
      </c>
      <c r="Y47" s="15" t="s">
        <v>103</v>
      </c>
      <c r="Z47" s="15" t="s">
        <v>122</v>
      </c>
      <c r="AA47" s="15" t="s">
        <v>122</v>
      </c>
      <c r="AB47" s="15" t="s">
        <v>122</v>
      </c>
      <c r="AC47" s="15" t="s">
        <v>122</v>
      </c>
      <c r="AD47" s="15">
        <v>35</v>
      </c>
      <c r="AE47" s="15">
        <v>35</v>
      </c>
      <c r="AF47" s="15">
        <v>46</v>
      </c>
      <c r="AG47" s="15" t="s">
        <v>290</v>
      </c>
      <c r="AH47" s="15" t="s">
        <v>291</v>
      </c>
      <c r="AI47" s="25"/>
    </row>
    <row r="48" ht="35.1" customHeight="1" spans="1:35">
      <c r="A48" s="14" t="s">
        <v>24</v>
      </c>
      <c r="B48" s="13">
        <f>B49+B51+B52+B53</f>
        <v>1</v>
      </c>
      <c r="C48" s="13"/>
      <c r="D48" s="13"/>
      <c r="E48" s="13"/>
      <c r="F48" s="13"/>
      <c r="G48" s="13"/>
      <c r="H48" s="13"/>
      <c r="I48" s="13"/>
      <c r="J48" s="13">
        <f>J49+J51+J52+J53</f>
        <v>450</v>
      </c>
      <c r="K48" s="13">
        <f t="shared" ref="K48:W48" si="5">K49+K51+K52+K53</f>
        <v>450</v>
      </c>
      <c r="L48" s="13">
        <f t="shared" si="5"/>
        <v>0</v>
      </c>
      <c r="M48" s="13">
        <f t="shared" si="5"/>
        <v>0</v>
      </c>
      <c r="N48" s="13">
        <f t="shared" si="5"/>
        <v>0</v>
      </c>
      <c r="O48" s="13">
        <f t="shared" si="5"/>
        <v>450</v>
      </c>
      <c r="P48" s="13">
        <f t="shared" si="5"/>
        <v>0</v>
      </c>
      <c r="Q48" s="13">
        <f t="shared" si="5"/>
        <v>0</v>
      </c>
      <c r="R48" s="13">
        <f t="shared" si="5"/>
        <v>0</v>
      </c>
      <c r="S48" s="13">
        <f t="shared" si="5"/>
        <v>0</v>
      </c>
      <c r="T48" s="13">
        <f t="shared" si="5"/>
        <v>0</v>
      </c>
      <c r="U48" s="13">
        <f t="shared" si="5"/>
        <v>0</v>
      </c>
      <c r="V48" s="13">
        <f t="shared" si="5"/>
        <v>0</v>
      </c>
      <c r="W48" s="13">
        <f t="shared" si="5"/>
        <v>0</v>
      </c>
      <c r="X48" s="13"/>
      <c r="Y48" s="13"/>
      <c r="Z48" s="13"/>
      <c r="AA48" s="13"/>
      <c r="AB48" s="13"/>
      <c r="AC48" s="13"/>
      <c r="AD48" s="13">
        <f t="shared" ref="AD48:AF48" si="6">AD49+AD51+AD52+AD53</f>
        <v>6814</v>
      </c>
      <c r="AE48" s="13">
        <f t="shared" si="6"/>
        <v>13346</v>
      </c>
      <c r="AF48" s="13">
        <f t="shared" si="6"/>
        <v>13346</v>
      </c>
      <c r="AG48" s="15"/>
      <c r="AH48" s="15"/>
      <c r="AI48" s="25"/>
    </row>
    <row r="49" ht="35.1" customHeight="1" spans="1:35">
      <c r="A49" s="16" t="s">
        <v>25</v>
      </c>
      <c r="B49" s="17">
        <v>1</v>
      </c>
      <c r="C49" s="15"/>
      <c r="D49" s="15"/>
      <c r="E49" s="15"/>
      <c r="F49" s="15"/>
      <c r="G49" s="15"/>
      <c r="H49" s="15"/>
      <c r="I49" s="15"/>
      <c r="J49" s="15">
        <f t="shared" ref="J49:O49" si="7">J50</f>
        <v>450</v>
      </c>
      <c r="K49" s="15">
        <f t="shared" si="7"/>
        <v>450</v>
      </c>
      <c r="L49" s="15"/>
      <c r="M49" s="15"/>
      <c r="N49" s="15"/>
      <c r="O49" s="15">
        <f t="shared" si="7"/>
        <v>450</v>
      </c>
      <c r="P49" s="15"/>
      <c r="Q49" s="15"/>
      <c r="R49" s="15"/>
      <c r="S49" s="15"/>
      <c r="T49" s="15"/>
      <c r="U49" s="15"/>
      <c r="V49" s="15"/>
      <c r="W49" s="15"/>
      <c r="X49" s="15"/>
      <c r="Y49" s="15"/>
      <c r="Z49" s="15"/>
      <c r="AA49" s="15"/>
      <c r="AB49" s="15"/>
      <c r="AC49" s="15"/>
      <c r="AD49" s="15">
        <f>AD50</f>
        <v>6814</v>
      </c>
      <c r="AE49" s="15">
        <f>AE50</f>
        <v>13346</v>
      </c>
      <c r="AF49" s="15">
        <f>AF50</f>
        <v>13346</v>
      </c>
      <c r="AG49" s="15"/>
      <c r="AH49" s="15"/>
      <c r="AI49" s="25"/>
    </row>
    <row r="50" ht="65" customHeight="1" spans="1:35">
      <c r="A50" s="17">
        <v>1</v>
      </c>
      <c r="B50" s="16" t="s">
        <v>292</v>
      </c>
      <c r="C50" s="15" t="s">
        <v>293</v>
      </c>
      <c r="D50" s="15" t="s">
        <v>148</v>
      </c>
      <c r="E50" s="15" t="s">
        <v>294</v>
      </c>
      <c r="F50" s="15" t="s">
        <v>130</v>
      </c>
      <c r="G50" s="15" t="s">
        <v>215</v>
      </c>
      <c r="H50" s="15" t="s">
        <v>216</v>
      </c>
      <c r="I50" s="15">
        <v>18809159777</v>
      </c>
      <c r="J50" s="15">
        <v>450</v>
      </c>
      <c r="K50" s="15">
        <v>450</v>
      </c>
      <c r="L50" s="15"/>
      <c r="M50" s="15"/>
      <c r="N50" s="15"/>
      <c r="O50" s="15">
        <v>450</v>
      </c>
      <c r="P50" s="15"/>
      <c r="Q50" s="15"/>
      <c r="R50" s="15"/>
      <c r="S50" s="15"/>
      <c r="T50" s="15"/>
      <c r="U50" s="15"/>
      <c r="V50" s="15"/>
      <c r="W50" s="15"/>
      <c r="X50" s="15" t="s">
        <v>121</v>
      </c>
      <c r="Y50" s="15" t="s">
        <v>103</v>
      </c>
      <c r="Z50" s="15" t="s">
        <v>122</v>
      </c>
      <c r="AA50" s="15" t="s">
        <v>122</v>
      </c>
      <c r="AB50" s="15" t="s">
        <v>122</v>
      </c>
      <c r="AC50" s="15" t="s">
        <v>122</v>
      </c>
      <c r="AD50" s="15">
        <v>6814</v>
      </c>
      <c r="AE50" s="15">
        <v>13346</v>
      </c>
      <c r="AF50" s="15">
        <v>13346</v>
      </c>
      <c r="AG50" s="15" t="s">
        <v>295</v>
      </c>
      <c r="AH50" s="15" t="s">
        <v>296</v>
      </c>
      <c r="AI50" s="25"/>
    </row>
    <row r="51" ht="35.1" customHeight="1" spans="1:35">
      <c r="A51" s="16" t="s">
        <v>26</v>
      </c>
      <c r="B51" s="16"/>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25"/>
    </row>
    <row r="52" ht="35.1" customHeight="1" spans="1:35">
      <c r="A52" s="16" t="s">
        <v>27</v>
      </c>
      <c r="B52" s="16"/>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25"/>
    </row>
    <row r="53" ht="35.1" customHeight="1" spans="1:35">
      <c r="A53" s="16" t="s">
        <v>28</v>
      </c>
      <c r="B53" s="16"/>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25"/>
    </row>
    <row r="54" ht="35.1" customHeight="1" spans="1:35">
      <c r="A54" s="14" t="s">
        <v>29</v>
      </c>
      <c r="B54" s="19">
        <f>B55</f>
        <v>8</v>
      </c>
      <c r="C54" s="13"/>
      <c r="D54" s="13"/>
      <c r="E54" s="13"/>
      <c r="F54" s="13"/>
      <c r="G54" s="13"/>
      <c r="H54" s="13"/>
      <c r="I54" s="13"/>
      <c r="J54" s="13">
        <f>J55</f>
        <v>211</v>
      </c>
      <c r="K54" s="13">
        <f t="shared" ref="K54:W54" si="8">K55</f>
        <v>191</v>
      </c>
      <c r="L54" s="13">
        <f t="shared" si="8"/>
        <v>0</v>
      </c>
      <c r="M54" s="13">
        <f t="shared" si="8"/>
        <v>61</v>
      </c>
      <c r="N54" s="13">
        <f t="shared" si="8"/>
        <v>130</v>
      </c>
      <c r="O54" s="13">
        <f t="shared" si="8"/>
        <v>0</v>
      </c>
      <c r="P54" s="13">
        <f t="shared" si="8"/>
        <v>20</v>
      </c>
      <c r="Q54" s="13">
        <f t="shared" si="8"/>
        <v>0</v>
      </c>
      <c r="R54" s="13">
        <f t="shared" si="8"/>
        <v>0</v>
      </c>
      <c r="S54" s="13">
        <f t="shared" si="8"/>
        <v>0</v>
      </c>
      <c r="T54" s="13">
        <f t="shared" si="8"/>
        <v>0</v>
      </c>
      <c r="U54" s="13">
        <f t="shared" si="8"/>
        <v>0</v>
      </c>
      <c r="V54" s="13">
        <f t="shared" si="8"/>
        <v>0</v>
      </c>
      <c r="W54" s="13">
        <f t="shared" si="8"/>
        <v>0</v>
      </c>
      <c r="X54" s="13"/>
      <c r="Y54" s="13"/>
      <c r="Z54" s="13"/>
      <c r="AA54" s="13"/>
      <c r="AB54" s="13"/>
      <c r="AC54" s="13"/>
      <c r="AD54" s="13">
        <f t="shared" ref="AD54:AF54" si="9">AD55</f>
        <v>1373</v>
      </c>
      <c r="AE54" s="13">
        <f t="shared" si="9"/>
        <v>5366</v>
      </c>
      <c r="AF54" s="13">
        <f t="shared" si="9"/>
        <v>23064</v>
      </c>
      <c r="AG54" s="13"/>
      <c r="AH54" s="15"/>
      <c r="AI54" s="25"/>
    </row>
    <row r="55" ht="35.1" customHeight="1" spans="1:35">
      <c r="A55" s="14" t="s">
        <v>30</v>
      </c>
      <c r="B55" s="17">
        <v>8</v>
      </c>
      <c r="C55" s="15"/>
      <c r="D55" s="15"/>
      <c r="E55" s="15"/>
      <c r="F55" s="15"/>
      <c r="G55" s="15"/>
      <c r="H55" s="15"/>
      <c r="I55" s="15"/>
      <c r="J55" s="15">
        <f>SUM(J56:J63)</f>
        <v>211</v>
      </c>
      <c r="K55" s="15">
        <f t="shared" ref="K55:W55" si="10">SUM(K56:K63)</f>
        <v>191</v>
      </c>
      <c r="L55" s="15">
        <f t="shared" si="10"/>
        <v>0</v>
      </c>
      <c r="M55" s="15">
        <f t="shared" si="10"/>
        <v>61</v>
      </c>
      <c r="N55" s="15">
        <f t="shared" si="10"/>
        <v>130</v>
      </c>
      <c r="O55" s="15">
        <f t="shared" si="10"/>
        <v>0</v>
      </c>
      <c r="P55" s="15">
        <f t="shared" si="10"/>
        <v>20</v>
      </c>
      <c r="Q55" s="15">
        <f t="shared" si="10"/>
        <v>0</v>
      </c>
      <c r="R55" s="15">
        <f t="shared" si="10"/>
        <v>0</v>
      </c>
      <c r="S55" s="15">
        <f t="shared" si="10"/>
        <v>0</v>
      </c>
      <c r="T55" s="15">
        <f t="shared" si="10"/>
        <v>0</v>
      </c>
      <c r="U55" s="15">
        <f t="shared" si="10"/>
        <v>0</v>
      </c>
      <c r="V55" s="15">
        <f t="shared" si="10"/>
        <v>0</v>
      </c>
      <c r="W55" s="15">
        <f t="shared" si="10"/>
        <v>0</v>
      </c>
      <c r="X55" s="15"/>
      <c r="Y55" s="15"/>
      <c r="Z55" s="15"/>
      <c r="AA55" s="15"/>
      <c r="AB55" s="15"/>
      <c r="AC55" s="15"/>
      <c r="AD55" s="15">
        <f>SUM(AD56:AD63)</f>
        <v>1373</v>
      </c>
      <c r="AE55" s="15">
        <f>SUM(AE56:AE63)</f>
        <v>5366</v>
      </c>
      <c r="AF55" s="15">
        <f>SUM(AF56:AF63)</f>
        <v>23064</v>
      </c>
      <c r="AG55" s="15"/>
      <c r="AH55" s="15"/>
      <c r="AI55" s="25"/>
    </row>
    <row r="56" ht="65" customHeight="1" spans="1:35">
      <c r="A56" s="17">
        <v>1</v>
      </c>
      <c r="B56" s="16" t="s">
        <v>297</v>
      </c>
      <c r="C56" s="15" t="s">
        <v>298</v>
      </c>
      <c r="D56" s="15" t="s">
        <v>148</v>
      </c>
      <c r="E56" s="15" t="s">
        <v>299</v>
      </c>
      <c r="F56" s="15" t="s">
        <v>130</v>
      </c>
      <c r="G56" s="15" t="s">
        <v>215</v>
      </c>
      <c r="H56" s="15" t="s">
        <v>216</v>
      </c>
      <c r="I56" s="15">
        <v>18809159777</v>
      </c>
      <c r="J56" s="15">
        <v>30</v>
      </c>
      <c r="K56" s="15">
        <v>30</v>
      </c>
      <c r="L56" s="15"/>
      <c r="M56" s="15"/>
      <c r="N56" s="15">
        <v>30</v>
      </c>
      <c r="O56" s="15"/>
      <c r="P56" s="15"/>
      <c r="Q56" s="15"/>
      <c r="R56" s="15"/>
      <c r="S56" s="15"/>
      <c r="T56" s="15"/>
      <c r="U56" s="15"/>
      <c r="V56" s="15"/>
      <c r="W56" s="15"/>
      <c r="X56" s="15" t="s">
        <v>121</v>
      </c>
      <c r="Y56" s="15" t="s">
        <v>103</v>
      </c>
      <c r="Z56" s="15" t="s">
        <v>122</v>
      </c>
      <c r="AA56" s="15" t="s">
        <v>122</v>
      </c>
      <c r="AB56" s="15" t="s">
        <v>122</v>
      </c>
      <c r="AC56" s="15" t="s">
        <v>103</v>
      </c>
      <c r="AD56" s="15">
        <v>209</v>
      </c>
      <c r="AE56" s="15">
        <v>1021</v>
      </c>
      <c r="AF56" s="15">
        <v>5774</v>
      </c>
      <c r="AG56" s="15" t="s">
        <v>300</v>
      </c>
      <c r="AH56" s="15" t="s">
        <v>301</v>
      </c>
      <c r="AI56" s="25"/>
    </row>
    <row r="57" ht="65" customHeight="1" spans="1:35">
      <c r="A57" s="17">
        <v>2</v>
      </c>
      <c r="B57" s="16" t="s">
        <v>302</v>
      </c>
      <c r="C57" s="15" t="s">
        <v>298</v>
      </c>
      <c r="D57" s="15" t="s">
        <v>148</v>
      </c>
      <c r="E57" s="15" t="s">
        <v>303</v>
      </c>
      <c r="F57" s="15" t="s">
        <v>130</v>
      </c>
      <c r="G57" s="15" t="s">
        <v>215</v>
      </c>
      <c r="H57" s="15" t="s">
        <v>216</v>
      </c>
      <c r="I57" s="15">
        <v>18809159777</v>
      </c>
      <c r="J57" s="15">
        <v>30</v>
      </c>
      <c r="K57" s="15">
        <v>30</v>
      </c>
      <c r="L57" s="15"/>
      <c r="M57" s="15"/>
      <c r="N57" s="15">
        <v>30</v>
      </c>
      <c r="O57" s="15"/>
      <c r="P57" s="15"/>
      <c r="Q57" s="15"/>
      <c r="R57" s="15"/>
      <c r="S57" s="15"/>
      <c r="T57" s="15"/>
      <c r="U57" s="15"/>
      <c r="V57" s="15"/>
      <c r="W57" s="15"/>
      <c r="X57" s="15" t="s">
        <v>121</v>
      </c>
      <c r="Y57" s="15" t="s">
        <v>103</v>
      </c>
      <c r="Z57" s="15" t="s">
        <v>122</v>
      </c>
      <c r="AA57" s="15" t="s">
        <v>122</v>
      </c>
      <c r="AB57" s="15" t="s">
        <v>122</v>
      </c>
      <c r="AC57" s="15" t="s">
        <v>103</v>
      </c>
      <c r="AD57" s="15">
        <v>618</v>
      </c>
      <c r="AE57" s="15">
        <v>2460</v>
      </c>
      <c r="AF57" s="15">
        <v>2876</v>
      </c>
      <c r="AG57" s="15" t="s">
        <v>300</v>
      </c>
      <c r="AH57" s="15" t="s">
        <v>304</v>
      </c>
      <c r="AI57" s="25"/>
    </row>
    <row r="58" ht="65" customHeight="1" spans="1:35">
      <c r="A58" s="17">
        <v>3</v>
      </c>
      <c r="B58" s="16" t="s">
        <v>305</v>
      </c>
      <c r="C58" s="15" t="s">
        <v>298</v>
      </c>
      <c r="D58" s="15" t="s">
        <v>148</v>
      </c>
      <c r="E58" s="15" t="s">
        <v>306</v>
      </c>
      <c r="F58" s="15" t="s">
        <v>130</v>
      </c>
      <c r="G58" s="15" t="s">
        <v>215</v>
      </c>
      <c r="H58" s="15" t="s">
        <v>216</v>
      </c>
      <c r="I58" s="15">
        <v>18809159777</v>
      </c>
      <c r="J58" s="15">
        <v>20</v>
      </c>
      <c r="K58" s="15">
        <v>20</v>
      </c>
      <c r="L58" s="15"/>
      <c r="M58" s="15"/>
      <c r="N58" s="15">
        <v>20</v>
      </c>
      <c r="O58" s="15"/>
      <c r="P58" s="15"/>
      <c r="Q58" s="15"/>
      <c r="R58" s="15"/>
      <c r="S58" s="15"/>
      <c r="T58" s="15"/>
      <c r="U58" s="15"/>
      <c r="V58" s="15"/>
      <c r="W58" s="15"/>
      <c r="X58" s="15" t="s">
        <v>121</v>
      </c>
      <c r="Y58" s="15" t="s">
        <v>103</v>
      </c>
      <c r="Z58" s="15" t="s">
        <v>122</v>
      </c>
      <c r="AA58" s="15" t="s">
        <v>122</v>
      </c>
      <c r="AB58" s="15" t="s">
        <v>122</v>
      </c>
      <c r="AC58" s="15" t="s">
        <v>103</v>
      </c>
      <c r="AD58" s="15">
        <v>26</v>
      </c>
      <c r="AE58" s="15">
        <v>104</v>
      </c>
      <c r="AF58" s="15">
        <v>5531</v>
      </c>
      <c r="AG58" s="15" t="s">
        <v>300</v>
      </c>
      <c r="AH58" s="15" t="s">
        <v>307</v>
      </c>
      <c r="AI58" s="25"/>
    </row>
    <row r="59" ht="65" customHeight="1" spans="1:35">
      <c r="A59" s="17">
        <v>4</v>
      </c>
      <c r="B59" s="16" t="s">
        <v>308</v>
      </c>
      <c r="C59" s="15" t="s">
        <v>298</v>
      </c>
      <c r="D59" s="15" t="s">
        <v>148</v>
      </c>
      <c r="E59" s="15" t="s">
        <v>309</v>
      </c>
      <c r="F59" s="15" t="s">
        <v>130</v>
      </c>
      <c r="G59" s="15" t="s">
        <v>215</v>
      </c>
      <c r="H59" s="15" t="s">
        <v>216</v>
      </c>
      <c r="I59" s="15">
        <v>18809159777</v>
      </c>
      <c r="J59" s="15">
        <v>30</v>
      </c>
      <c r="K59" s="15">
        <v>30</v>
      </c>
      <c r="L59" s="15"/>
      <c r="M59" s="15"/>
      <c r="N59" s="15">
        <v>30</v>
      </c>
      <c r="O59" s="15"/>
      <c r="P59" s="15"/>
      <c r="Q59" s="15"/>
      <c r="R59" s="15"/>
      <c r="S59" s="15"/>
      <c r="T59" s="15"/>
      <c r="U59" s="15"/>
      <c r="V59" s="15"/>
      <c r="W59" s="15"/>
      <c r="X59" s="15" t="s">
        <v>121</v>
      </c>
      <c r="Y59" s="15" t="s">
        <v>103</v>
      </c>
      <c r="Z59" s="15" t="s">
        <v>122</v>
      </c>
      <c r="AA59" s="15" t="s">
        <v>122</v>
      </c>
      <c r="AB59" s="15" t="s">
        <v>122</v>
      </c>
      <c r="AC59" s="15" t="s">
        <v>103</v>
      </c>
      <c r="AD59" s="15">
        <v>171</v>
      </c>
      <c r="AE59" s="15">
        <v>649</v>
      </c>
      <c r="AF59" s="15">
        <v>5901</v>
      </c>
      <c r="AG59" s="15" t="s">
        <v>300</v>
      </c>
      <c r="AH59" s="15" t="s">
        <v>310</v>
      </c>
      <c r="AI59" s="25"/>
    </row>
    <row r="60" ht="65" customHeight="1" spans="1:35">
      <c r="A60" s="17">
        <v>5</v>
      </c>
      <c r="B60" s="16" t="s">
        <v>311</v>
      </c>
      <c r="C60" s="15" t="s">
        <v>298</v>
      </c>
      <c r="D60" s="15" t="s">
        <v>148</v>
      </c>
      <c r="E60" s="15" t="s">
        <v>312</v>
      </c>
      <c r="F60" s="15" t="s">
        <v>130</v>
      </c>
      <c r="G60" s="15" t="s">
        <v>215</v>
      </c>
      <c r="H60" s="15" t="s">
        <v>216</v>
      </c>
      <c r="I60" s="15">
        <v>18809159777</v>
      </c>
      <c r="J60" s="15">
        <v>20</v>
      </c>
      <c r="K60" s="15">
        <v>20</v>
      </c>
      <c r="L60" s="15"/>
      <c r="M60" s="15"/>
      <c r="N60" s="15">
        <v>20</v>
      </c>
      <c r="O60" s="15"/>
      <c r="P60" s="15"/>
      <c r="Q60" s="15"/>
      <c r="R60" s="15"/>
      <c r="S60" s="15"/>
      <c r="T60" s="15"/>
      <c r="U60" s="15"/>
      <c r="V60" s="15"/>
      <c r="W60" s="15"/>
      <c r="X60" s="15" t="s">
        <v>121</v>
      </c>
      <c r="Y60" s="15" t="s">
        <v>103</v>
      </c>
      <c r="Z60" s="15" t="s">
        <v>122</v>
      </c>
      <c r="AA60" s="15" t="s">
        <v>122</v>
      </c>
      <c r="AB60" s="15" t="s">
        <v>122</v>
      </c>
      <c r="AC60" s="15" t="s">
        <v>103</v>
      </c>
      <c r="AD60" s="15">
        <v>281</v>
      </c>
      <c r="AE60" s="15">
        <v>967</v>
      </c>
      <c r="AF60" s="15">
        <v>2107</v>
      </c>
      <c r="AG60" s="15" t="s">
        <v>300</v>
      </c>
      <c r="AH60" s="15" t="s">
        <v>313</v>
      </c>
      <c r="AI60" s="25"/>
    </row>
    <row r="61" ht="65" customHeight="1" spans="1:35">
      <c r="A61" s="17">
        <v>6</v>
      </c>
      <c r="B61" s="16" t="s">
        <v>314</v>
      </c>
      <c r="C61" s="15" t="s">
        <v>315</v>
      </c>
      <c r="D61" s="15" t="s">
        <v>148</v>
      </c>
      <c r="E61" s="15" t="s">
        <v>316</v>
      </c>
      <c r="F61" s="15" t="s">
        <v>130</v>
      </c>
      <c r="G61" s="15" t="s">
        <v>317</v>
      </c>
      <c r="H61" s="15" t="s">
        <v>318</v>
      </c>
      <c r="I61" s="15">
        <v>18609151999</v>
      </c>
      <c r="J61" s="15">
        <v>21</v>
      </c>
      <c r="K61" s="15">
        <v>21</v>
      </c>
      <c r="L61" s="15"/>
      <c r="M61" s="15">
        <v>21</v>
      </c>
      <c r="N61" s="15"/>
      <c r="O61" s="15"/>
      <c r="P61" s="15"/>
      <c r="Q61" s="15"/>
      <c r="R61" s="15"/>
      <c r="S61" s="15"/>
      <c r="T61" s="15"/>
      <c r="U61" s="15"/>
      <c r="V61" s="15"/>
      <c r="W61" s="15"/>
      <c r="X61" s="15" t="s">
        <v>121</v>
      </c>
      <c r="Y61" s="15" t="s">
        <v>103</v>
      </c>
      <c r="Z61" s="15" t="s">
        <v>122</v>
      </c>
      <c r="AA61" s="15" t="s">
        <v>122</v>
      </c>
      <c r="AB61" s="15" t="s">
        <v>122</v>
      </c>
      <c r="AC61" s="15" t="s">
        <v>122</v>
      </c>
      <c r="AD61" s="15">
        <v>54</v>
      </c>
      <c r="AE61" s="15">
        <v>131</v>
      </c>
      <c r="AF61" s="15">
        <v>131</v>
      </c>
      <c r="AG61" s="15" t="s">
        <v>319</v>
      </c>
      <c r="AH61" s="15" t="s">
        <v>320</v>
      </c>
      <c r="AI61" s="25"/>
    </row>
    <row r="62" ht="65" customHeight="1" spans="1:35">
      <c r="A62" s="17">
        <v>7</v>
      </c>
      <c r="B62" s="16" t="s">
        <v>321</v>
      </c>
      <c r="C62" s="15" t="s">
        <v>322</v>
      </c>
      <c r="D62" s="15" t="s">
        <v>148</v>
      </c>
      <c r="E62" s="15" t="s">
        <v>198</v>
      </c>
      <c r="F62" s="15" t="s">
        <v>130</v>
      </c>
      <c r="G62" s="15" t="s">
        <v>317</v>
      </c>
      <c r="H62" s="15" t="s">
        <v>318</v>
      </c>
      <c r="I62" s="15">
        <v>18609151999</v>
      </c>
      <c r="J62" s="15">
        <v>40</v>
      </c>
      <c r="K62" s="15">
        <v>40</v>
      </c>
      <c r="L62" s="15"/>
      <c r="M62" s="15">
        <v>40</v>
      </c>
      <c r="N62" s="15"/>
      <c r="O62" s="15"/>
      <c r="P62" s="15"/>
      <c r="Q62" s="15"/>
      <c r="R62" s="15"/>
      <c r="S62" s="15"/>
      <c r="T62" s="15"/>
      <c r="U62" s="15"/>
      <c r="V62" s="15"/>
      <c r="W62" s="15"/>
      <c r="X62" s="15" t="s">
        <v>121</v>
      </c>
      <c r="Y62" s="15" t="s">
        <v>103</v>
      </c>
      <c r="Z62" s="15" t="s">
        <v>122</v>
      </c>
      <c r="AA62" s="15" t="s">
        <v>122</v>
      </c>
      <c r="AB62" s="15" t="s">
        <v>122</v>
      </c>
      <c r="AC62" s="15" t="s">
        <v>122</v>
      </c>
      <c r="AD62" s="15">
        <v>6</v>
      </c>
      <c r="AE62" s="15">
        <v>19</v>
      </c>
      <c r="AF62" s="15">
        <v>244</v>
      </c>
      <c r="AG62" s="15" t="s">
        <v>319</v>
      </c>
      <c r="AH62" s="15" t="s">
        <v>323</v>
      </c>
      <c r="AI62" s="25"/>
    </row>
    <row r="63" ht="65" customHeight="1" spans="1:35">
      <c r="A63" s="17">
        <v>8</v>
      </c>
      <c r="B63" s="16" t="s">
        <v>324</v>
      </c>
      <c r="C63" s="15" t="s">
        <v>325</v>
      </c>
      <c r="D63" s="15" t="s">
        <v>148</v>
      </c>
      <c r="E63" s="15" t="s">
        <v>326</v>
      </c>
      <c r="F63" s="15" t="s">
        <v>130</v>
      </c>
      <c r="G63" s="15" t="s">
        <v>234</v>
      </c>
      <c r="H63" s="15" t="s">
        <v>235</v>
      </c>
      <c r="I63" s="15">
        <v>13909156700</v>
      </c>
      <c r="J63" s="15">
        <v>20</v>
      </c>
      <c r="K63" s="15"/>
      <c r="L63" s="15"/>
      <c r="M63" s="15"/>
      <c r="N63" s="15"/>
      <c r="O63" s="15"/>
      <c r="P63" s="15">
        <v>20</v>
      </c>
      <c r="Q63" s="15"/>
      <c r="R63" s="15"/>
      <c r="S63" s="15"/>
      <c r="T63" s="15"/>
      <c r="U63" s="15"/>
      <c r="V63" s="15"/>
      <c r="W63" s="15"/>
      <c r="X63" s="15" t="s">
        <v>121</v>
      </c>
      <c r="Y63" s="15" t="s">
        <v>103</v>
      </c>
      <c r="Z63" s="15" t="s">
        <v>122</v>
      </c>
      <c r="AA63" s="15" t="s">
        <v>122</v>
      </c>
      <c r="AB63" s="15" t="s">
        <v>122</v>
      </c>
      <c r="AC63" s="15" t="s">
        <v>103</v>
      </c>
      <c r="AD63" s="15">
        <v>8</v>
      </c>
      <c r="AE63" s="15">
        <v>15</v>
      </c>
      <c r="AF63" s="15">
        <v>500</v>
      </c>
      <c r="AG63" s="15" t="s">
        <v>327</v>
      </c>
      <c r="AH63" s="15" t="s">
        <v>328</v>
      </c>
      <c r="AI63" s="25"/>
    </row>
    <row r="64" ht="35.1" customHeight="1" spans="1:35">
      <c r="A64" s="14" t="s">
        <v>31</v>
      </c>
      <c r="B64" s="19">
        <v>1</v>
      </c>
      <c r="C64" s="13"/>
      <c r="D64" s="13"/>
      <c r="E64" s="13"/>
      <c r="F64" s="13"/>
      <c r="G64" s="13"/>
      <c r="H64" s="13"/>
      <c r="I64" s="13"/>
      <c r="J64" s="13">
        <f>SUM(J65:J65)</f>
        <v>100</v>
      </c>
      <c r="K64" s="13">
        <f t="shared" ref="K64:W64" si="11">SUM(K65:K65)</f>
        <v>100</v>
      </c>
      <c r="L64" s="13">
        <f t="shared" si="11"/>
        <v>0</v>
      </c>
      <c r="M64" s="13">
        <f t="shared" si="11"/>
        <v>0</v>
      </c>
      <c r="N64" s="13">
        <f t="shared" si="11"/>
        <v>0</v>
      </c>
      <c r="O64" s="13">
        <f t="shared" si="11"/>
        <v>100</v>
      </c>
      <c r="P64" s="13">
        <f t="shared" si="11"/>
        <v>0</v>
      </c>
      <c r="Q64" s="13">
        <f t="shared" si="11"/>
        <v>0</v>
      </c>
      <c r="R64" s="13">
        <f t="shared" si="11"/>
        <v>0</v>
      </c>
      <c r="S64" s="13">
        <f t="shared" si="11"/>
        <v>0</v>
      </c>
      <c r="T64" s="13">
        <f t="shared" si="11"/>
        <v>0</v>
      </c>
      <c r="U64" s="13">
        <f t="shared" si="11"/>
        <v>0</v>
      </c>
      <c r="V64" s="13">
        <f t="shared" si="11"/>
        <v>0</v>
      </c>
      <c r="W64" s="13">
        <f t="shared" si="11"/>
        <v>0</v>
      </c>
      <c r="X64" s="13"/>
      <c r="Y64" s="13"/>
      <c r="Z64" s="13"/>
      <c r="AA64" s="13"/>
      <c r="AB64" s="13"/>
      <c r="AC64" s="13"/>
      <c r="AD64" s="13">
        <f>SUM(AD65:AD65)</f>
        <v>286</v>
      </c>
      <c r="AE64" s="13">
        <f>SUM(AE65:AE65)</f>
        <v>306</v>
      </c>
      <c r="AF64" s="13">
        <f>SUM(AF65:AF65)</f>
        <v>306</v>
      </c>
      <c r="AG64" s="13"/>
      <c r="AH64" s="15"/>
      <c r="AI64" s="25"/>
    </row>
    <row r="65" ht="65" customHeight="1" spans="1:35">
      <c r="A65" s="17">
        <v>1</v>
      </c>
      <c r="B65" s="16" t="s">
        <v>329</v>
      </c>
      <c r="C65" s="15" t="s">
        <v>330</v>
      </c>
      <c r="D65" s="15" t="s">
        <v>148</v>
      </c>
      <c r="E65" s="15" t="s">
        <v>294</v>
      </c>
      <c r="F65" s="15" t="s">
        <v>130</v>
      </c>
      <c r="G65" s="15" t="s">
        <v>215</v>
      </c>
      <c r="H65" s="15" t="s">
        <v>216</v>
      </c>
      <c r="I65" s="15">
        <v>18809159777</v>
      </c>
      <c r="J65" s="15">
        <v>100</v>
      </c>
      <c r="K65" s="15">
        <v>100</v>
      </c>
      <c r="L65" s="15"/>
      <c r="M65" s="15"/>
      <c r="N65" s="15"/>
      <c r="O65" s="15">
        <v>100</v>
      </c>
      <c r="P65" s="15"/>
      <c r="Q65" s="15"/>
      <c r="R65" s="15"/>
      <c r="S65" s="15"/>
      <c r="T65" s="15"/>
      <c r="U65" s="15"/>
      <c r="V65" s="15"/>
      <c r="W65" s="15"/>
      <c r="X65" s="15" t="s">
        <v>121</v>
      </c>
      <c r="Y65" s="15" t="s">
        <v>103</v>
      </c>
      <c r="Z65" s="15" t="s">
        <v>122</v>
      </c>
      <c r="AA65" s="15" t="s">
        <v>122</v>
      </c>
      <c r="AB65" s="15" t="s">
        <v>122</v>
      </c>
      <c r="AC65" s="15" t="s">
        <v>122</v>
      </c>
      <c r="AD65" s="15">
        <v>286</v>
      </c>
      <c r="AE65" s="15">
        <v>306</v>
      </c>
      <c r="AF65" s="15">
        <v>306</v>
      </c>
      <c r="AG65" s="15" t="s">
        <v>331</v>
      </c>
      <c r="AH65" s="15" t="s">
        <v>332</v>
      </c>
      <c r="AI65" s="25"/>
    </row>
    <row r="66" ht="35.1" customHeight="1" spans="1:35">
      <c r="A66" s="14" t="s">
        <v>33</v>
      </c>
      <c r="B66" s="15">
        <f>B67+B69+B71</f>
        <v>2</v>
      </c>
      <c r="C66" s="15"/>
      <c r="D66" s="15"/>
      <c r="E66" s="15"/>
      <c r="F66" s="15"/>
      <c r="G66" s="15"/>
      <c r="H66" s="15"/>
      <c r="I66" s="15"/>
      <c r="J66" s="15">
        <f>J67+J69+J71</f>
        <v>190</v>
      </c>
      <c r="K66" s="15">
        <f>K67+K69+K71</f>
        <v>190</v>
      </c>
      <c r="L66" s="15">
        <f t="shared" ref="K66:W66" si="12">L67+L69+L71</f>
        <v>180</v>
      </c>
      <c r="M66" s="15">
        <f t="shared" si="12"/>
        <v>10</v>
      </c>
      <c r="N66" s="15">
        <f t="shared" si="12"/>
        <v>0</v>
      </c>
      <c r="O66" s="15">
        <f t="shared" si="12"/>
        <v>0</v>
      </c>
      <c r="P66" s="15">
        <f t="shared" si="12"/>
        <v>0</v>
      </c>
      <c r="Q66" s="15">
        <f t="shared" si="12"/>
        <v>0</v>
      </c>
      <c r="R66" s="15">
        <f t="shared" si="12"/>
        <v>0</v>
      </c>
      <c r="S66" s="15">
        <f t="shared" si="12"/>
        <v>0</v>
      </c>
      <c r="T66" s="15">
        <f t="shared" si="12"/>
        <v>0</v>
      </c>
      <c r="U66" s="15">
        <f t="shared" si="12"/>
        <v>0</v>
      </c>
      <c r="V66" s="15">
        <f t="shared" si="12"/>
        <v>0</v>
      </c>
      <c r="W66" s="15">
        <f t="shared" si="12"/>
        <v>0</v>
      </c>
      <c r="X66" s="15"/>
      <c r="Y66" s="15"/>
      <c r="Z66" s="15"/>
      <c r="AA66" s="15"/>
      <c r="AB66" s="15"/>
      <c r="AC66" s="15"/>
      <c r="AD66" s="15">
        <f t="shared" ref="AD66:AF66" si="13">AD67+AD69+AD71</f>
        <v>550</v>
      </c>
      <c r="AE66" s="15">
        <f t="shared" si="13"/>
        <v>670</v>
      </c>
      <c r="AF66" s="15">
        <f t="shared" si="13"/>
        <v>840</v>
      </c>
      <c r="AG66" s="15"/>
      <c r="AH66" s="15"/>
      <c r="AI66" s="25"/>
    </row>
    <row r="67" ht="35.1" customHeight="1" spans="1:35">
      <c r="A67" s="16" t="s">
        <v>34</v>
      </c>
      <c r="B67" s="17">
        <v>1</v>
      </c>
      <c r="C67" s="15"/>
      <c r="D67" s="15"/>
      <c r="E67" s="15"/>
      <c r="F67" s="15"/>
      <c r="G67" s="15"/>
      <c r="H67" s="15"/>
      <c r="I67" s="15"/>
      <c r="J67" s="15">
        <f>J68</f>
        <v>180</v>
      </c>
      <c r="K67" s="15">
        <f t="shared" ref="K67:W67" si="14">K68</f>
        <v>180</v>
      </c>
      <c r="L67" s="15">
        <f t="shared" si="14"/>
        <v>180</v>
      </c>
      <c r="M67" s="15">
        <f t="shared" si="14"/>
        <v>0</v>
      </c>
      <c r="N67" s="15">
        <f t="shared" si="14"/>
        <v>0</v>
      </c>
      <c r="O67" s="15">
        <f t="shared" si="14"/>
        <v>0</v>
      </c>
      <c r="P67" s="15">
        <f t="shared" si="14"/>
        <v>0</v>
      </c>
      <c r="Q67" s="15">
        <f t="shared" si="14"/>
        <v>0</v>
      </c>
      <c r="R67" s="15">
        <f t="shared" si="14"/>
        <v>0</v>
      </c>
      <c r="S67" s="15">
        <f t="shared" si="14"/>
        <v>0</v>
      </c>
      <c r="T67" s="15">
        <f t="shared" si="14"/>
        <v>0</v>
      </c>
      <c r="U67" s="15">
        <f t="shared" si="14"/>
        <v>0</v>
      </c>
      <c r="V67" s="15">
        <f t="shared" si="14"/>
        <v>0</v>
      </c>
      <c r="W67" s="15">
        <f t="shared" si="14"/>
        <v>0</v>
      </c>
      <c r="X67" s="15"/>
      <c r="Y67" s="15"/>
      <c r="Z67" s="15"/>
      <c r="AA67" s="15"/>
      <c r="AB67" s="15"/>
      <c r="AC67" s="15"/>
      <c r="AD67" s="15">
        <f t="shared" ref="AD67:AF67" si="15">AD68</f>
        <v>530</v>
      </c>
      <c r="AE67" s="15">
        <f t="shared" si="15"/>
        <v>600</v>
      </c>
      <c r="AF67" s="15">
        <f t="shared" si="15"/>
        <v>600</v>
      </c>
      <c r="AG67" s="15"/>
      <c r="AH67" s="15"/>
      <c r="AI67" s="25"/>
    </row>
    <row r="68" ht="65" customHeight="1" spans="1:35">
      <c r="A68" s="17">
        <v>1</v>
      </c>
      <c r="B68" s="16" t="s">
        <v>333</v>
      </c>
      <c r="C68" s="15" t="s">
        <v>334</v>
      </c>
      <c r="D68" s="15" t="s">
        <v>128</v>
      </c>
      <c r="E68" s="15" t="s">
        <v>129</v>
      </c>
      <c r="F68" s="15" t="s">
        <v>130</v>
      </c>
      <c r="G68" s="15" t="s">
        <v>215</v>
      </c>
      <c r="H68" s="15" t="s">
        <v>216</v>
      </c>
      <c r="I68" s="15">
        <v>18809159777</v>
      </c>
      <c r="J68" s="15">
        <v>180</v>
      </c>
      <c r="K68" s="15">
        <v>180</v>
      </c>
      <c r="L68" s="15">
        <v>180</v>
      </c>
      <c r="M68" s="15"/>
      <c r="N68" s="15"/>
      <c r="O68" s="15"/>
      <c r="P68" s="15"/>
      <c r="Q68" s="15"/>
      <c r="R68" s="15"/>
      <c r="S68" s="15"/>
      <c r="T68" s="15"/>
      <c r="U68" s="15"/>
      <c r="V68" s="15"/>
      <c r="W68" s="15"/>
      <c r="X68" s="15" t="s">
        <v>121</v>
      </c>
      <c r="Y68" s="15" t="s">
        <v>103</v>
      </c>
      <c r="Z68" s="15" t="s">
        <v>122</v>
      </c>
      <c r="AA68" s="15" t="s">
        <v>122</v>
      </c>
      <c r="AB68" s="15" t="s">
        <v>122</v>
      </c>
      <c r="AC68" s="15" t="s">
        <v>122</v>
      </c>
      <c r="AD68" s="15">
        <v>530</v>
      </c>
      <c r="AE68" s="15">
        <v>600</v>
      </c>
      <c r="AF68" s="15">
        <v>600</v>
      </c>
      <c r="AG68" s="15" t="s">
        <v>335</v>
      </c>
      <c r="AH68" s="15" t="s">
        <v>336</v>
      </c>
      <c r="AI68" s="25"/>
    </row>
    <row r="69" ht="35.1" customHeight="1" spans="1:35">
      <c r="A69" s="16" t="s">
        <v>35</v>
      </c>
      <c r="B69" s="17">
        <v>1</v>
      </c>
      <c r="C69" s="15"/>
      <c r="D69" s="15"/>
      <c r="E69" s="15"/>
      <c r="F69" s="15"/>
      <c r="G69" s="15"/>
      <c r="H69" s="15"/>
      <c r="I69" s="15"/>
      <c r="J69" s="15">
        <f>J70</f>
        <v>10</v>
      </c>
      <c r="K69" s="15">
        <f>K70</f>
        <v>10</v>
      </c>
      <c r="L69" s="15"/>
      <c r="M69" s="15">
        <f>M70</f>
        <v>10</v>
      </c>
      <c r="N69" s="15"/>
      <c r="O69" s="15"/>
      <c r="P69" s="15"/>
      <c r="Q69" s="15"/>
      <c r="R69" s="15"/>
      <c r="S69" s="15"/>
      <c r="T69" s="15"/>
      <c r="U69" s="15"/>
      <c r="V69" s="15"/>
      <c r="W69" s="15"/>
      <c r="X69" s="15"/>
      <c r="Y69" s="15"/>
      <c r="Z69" s="15"/>
      <c r="AA69" s="15"/>
      <c r="AB69" s="15"/>
      <c r="AC69" s="15"/>
      <c r="AD69" s="15">
        <f t="shared" ref="AD69:AF69" si="16">AD70</f>
        <v>20</v>
      </c>
      <c r="AE69" s="15">
        <f t="shared" si="16"/>
        <v>70</v>
      </c>
      <c r="AF69" s="15">
        <f t="shared" si="16"/>
        <v>240</v>
      </c>
      <c r="AG69" s="15"/>
      <c r="AH69" s="15"/>
      <c r="AI69" s="25"/>
    </row>
    <row r="70" ht="65" customHeight="1" spans="1:35">
      <c r="A70" s="17">
        <v>1</v>
      </c>
      <c r="B70" s="16" t="s">
        <v>337</v>
      </c>
      <c r="C70" s="15" t="s">
        <v>338</v>
      </c>
      <c r="D70" s="15" t="s">
        <v>148</v>
      </c>
      <c r="E70" s="15" t="s">
        <v>339</v>
      </c>
      <c r="F70" s="15" t="s">
        <v>130</v>
      </c>
      <c r="G70" s="15" t="s">
        <v>131</v>
      </c>
      <c r="H70" s="15" t="s">
        <v>132</v>
      </c>
      <c r="I70" s="15" t="s">
        <v>133</v>
      </c>
      <c r="J70" s="15">
        <v>10</v>
      </c>
      <c r="K70" s="15">
        <v>10</v>
      </c>
      <c r="L70" s="15"/>
      <c r="M70" s="15">
        <v>10</v>
      </c>
      <c r="N70" s="15"/>
      <c r="O70" s="15"/>
      <c r="P70" s="15"/>
      <c r="Q70" s="15"/>
      <c r="R70" s="15"/>
      <c r="S70" s="15"/>
      <c r="T70" s="15"/>
      <c r="U70" s="15"/>
      <c r="V70" s="15"/>
      <c r="W70" s="15"/>
      <c r="X70" s="15" t="s">
        <v>121</v>
      </c>
      <c r="Y70" s="15" t="s">
        <v>103</v>
      </c>
      <c r="Z70" s="15" t="s">
        <v>103</v>
      </c>
      <c r="AA70" s="15" t="s">
        <v>122</v>
      </c>
      <c r="AB70" s="15" t="s">
        <v>122</v>
      </c>
      <c r="AC70" s="15" t="s">
        <v>122</v>
      </c>
      <c r="AD70" s="15">
        <v>20</v>
      </c>
      <c r="AE70" s="15">
        <v>70</v>
      </c>
      <c r="AF70" s="15">
        <v>240</v>
      </c>
      <c r="AG70" s="15" t="s">
        <v>340</v>
      </c>
      <c r="AH70" s="15" t="s">
        <v>341</v>
      </c>
      <c r="AI70" s="25"/>
    </row>
    <row r="71" ht="35.1" customHeight="1" spans="1:35">
      <c r="A71" s="15" t="s">
        <v>36</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25"/>
    </row>
    <row r="72" ht="35.1" customHeight="1" spans="1:35">
      <c r="A72" s="14" t="s">
        <v>37</v>
      </c>
      <c r="B72" s="13">
        <f>B73+B75+B76+B77+B78+B79</f>
        <v>1</v>
      </c>
      <c r="C72" s="13"/>
      <c r="D72" s="13"/>
      <c r="E72" s="13"/>
      <c r="F72" s="13"/>
      <c r="G72" s="13"/>
      <c r="H72" s="13"/>
      <c r="I72" s="13"/>
      <c r="J72" s="13">
        <f>J73+J75+J76+J77+J78+J79</f>
        <v>750</v>
      </c>
      <c r="K72" s="13">
        <f t="shared" ref="K72:W72" si="17">K73+K75+K76+K77+K78+K79</f>
        <v>0</v>
      </c>
      <c r="L72" s="13">
        <f t="shared" si="17"/>
        <v>0</v>
      </c>
      <c r="M72" s="13">
        <f t="shared" si="17"/>
        <v>0</v>
      </c>
      <c r="N72" s="13">
        <f t="shared" si="17"/>
        <v>0</v>
      </c>
      <c r="O72" s="13">
        <f t="shared" si="17"/>
        <v>0</v>
      </c>
      <c r="P72" s="13">
        <f t="shared" si="17"/>
        <v>750</v>
      </c>
      <c r="Q72" s="13">
        <f t="shared" si="17"/>
        <v>0</v>
      </c>
      <c r="R72" s="13">
        <f t="shared" si="17"/>
        <v>0</v>
      </c>
      <c r="S72" s="13">
        <f t="shared" si="17"/>
        <v>0</v>
      </c>
      <c r="T72" s="13">
        <f t="shared" si="17"/>
        <v>0</v>
      </c>
      <c r="U72" s="13">
        <f t="shared" si="17"/>
        <v>0</v>
      </c>
      <c r="V72" s="13">
        <f t="shared" si="17"/>
        <v>0</v>
      </c>
      <c r="W72" s="13">
        <f t="shared" si="17"/>
        <v>0</v>
      </c>
      <c r="X72" s="13"/>
      <c r="Y72" s="13"/>
      <c r="Z72" s="13"/>
      <c r="AA72" s="13"/>
      <c r="AB72" s="13"/>
      <c r="AC72" s="13"/>
      <c r="AD72" s="13">
        <f t="shared" ref="AD72:AF72" si="18">AD73+AD75+AD76+AD77+AD78+AD79</f>
        <v>8480</v>
      </c>
      <c r="AE72" s="13">
        <f t="shared" si="18"/>
        <v>26884</v>
      </c>
      <c r="AF72" s="13">
        <f t="shared" si="18"/>
        <v>26884</v>
      </c>
      <c r="AG72" s="15"/>
      <c r="AH72" s="15"/>
      <c r="AI72" s="25"/>
    </row>
    <row r="73" ht="35.1" customHeight="1" spans="1:35">
      <c r="A73" s="16" t="s">
        <v>38</v>
      </c>
      <c r="B73" s="17">
        <v>1</v>
      </c>
      <c r="C73" s="15"/>
      <c r="D73" s="15"/>
      <c r="E73" s="15"/>
      <c r="F73" s="15"/>
      <c r="G73" s="15"/>
      <c r="H73" s="15"/>
      <c r="I73" s="15"/>
      <c r="J73" s="15">
        <f>J74</f>
        <v>750</v>
      </c>
      <c r="K73" s="15">
        <f t="shared" ref="K73:W73" si="19">K74</f>
        <v>0</v>
      </c>
      <c r="L73" s="15">
        <f t="shared" si="19"/>
        <v>0</v>
      </c>
      <c r="M73" s="15">
        <f t="shared" si="19"/>
        <v>0</v>
      </c>
      <c r="N73" s="15">
        <f t="shared" si="19"/>
        <v>0</v>
      </c>
      <c r="O73" s="15">
        <f t="shared" si="19"/>
        <v>0</v>
      </c>
      <c r="P73" s="15">
        <f t="shared" si="19"/>
        <v>750</v>
      </c>
      <c r="Q73" s="15">
        <f t="shared" si="19"/>
        <v>0</v>
      </c>
      <c r="R73" s="15">
        <f t="shared" si="19"/>
        <v>0</v>
      </c>
      <c r="S73" s="15">
        <f t="shared" si="19"/>
        <v>0</v>
      </c>
      <c r="T73" s="15">
        <f t="shared" si="19"/>
        <v>0</v>
      </c>
      <c r="U73" s="15">
        <f t="shared" si="19"/>
        <v>0</v>
      </c>
      <c r="V73" s="15">
        <f t="shared" si="19"/>
        <v>0</v>
      </c>
      <c r="W73" s="15">
        <f t="shared" si="19"/>
        <v>0</v>
      </c>
      <c r="X73" s="15"/>
      <c r="Y73" s="15"/>
      <c r="Z73" s="15"/>
      <c r="AA73" s="15"/>
      <c r="AB73" s="15"/>
      <c r="AC73" s="15"/>
      <c r="AD73" s="15">
        <f>AD74</f>
        <v>8480</v>
      </c>
      <c r="AE73" s="15">
        <f>AE74</f>
        <v>26884</v>
      </c>
      <c r="AF73" s="15">
        <f>AF74</f>
        <v>26884</v>
      </c>
      <c r="AG73" s="15"/>
      <c r="AH73" s="15"/>
      <c r="AI73" s="25"/>
    </row>
    <row r="74" ht="65" customHeight="1" spans="1:35">
      <c r="A74" s="16" t="s">
        <v>342</v>
      </c>
      <c r="B74" s="17" t="s">
        <v>343</v>
      </c>
      <c r="C74" s="15" t="s">
        <v>344</v>
      </c>
      <c r="D74" s="15" t="s">
        <v>128</v>
      </c>
      <c r="E74" s="15" t="s">
        <v>129</v>
      </c>
      <c r="F74" s="15" t="s">
        <v>130</v>
      </c>
      <c r="G74" s="15" t="s">
        <v>345</v>
      </c>
      <c r="H74" s="15" t="s">
        <v>346</v>
      </c>
      <c r="I74" s="15">
        <v>13709157853</v>
      </c>
      <c r="J74" s="15">
        <v>750</v>
      </c>
      <c r="K74" s="15"/>
      <c r="L74" s="15"/>
      <c r="M74" s="15"/>
      <c r="N74" s="15"/>
      <c r="O74" s="15"/>
      <c r="P74" s="15">
        <v>750</v>
      </c>
      <c r="Q74" s="15"/>
      <c r="R74" s="15"/>
      <c r="S74" s="15"/>
      <c r="T74" s="15"/>
      <c r="U74" s="15"/>
      <c r="V74" s="15"/>
      <c r="W74" s="15"/>
      <c r="X74" s="15" t="s">
        <v>121</v>
      </c>
      <c r="Y74" s="15" t="s">
        <v>103</v>
      </c>
      <c r="Z74" s="15" t="s">
        <v>122</v>
      </c>
      <c r="AA74" s="15" t="s">
        <v>122</v>
      </c>
      <c r="AB74" s="15" t="s">
        <v>122</v>
      </c>
      <c r="AC74" s="15" t="s">
        <v>122</v>
      </c>
      <c r="AD74" s="15">
        <v>8480</v>
      </c>
      <c r="AE74" s="15">
        <v>26884</v>
      </c>
      <c r="AF74" s="15">
        <v>26884</v>
      </c>
      <c r="AG74" s="15" t="s">
        <v>347</v>
      </c>
      <c r="AH74" s="15" t="s">
        <v>348</v>
      </c>
      <c r="AI74" s="25"/>
    </row>
    <row r="75" ht="35.1" customHeight="1" spans="1:35">
      <c r="A75" s="16" t="s">
        <v>39</v>
      </c>
      <c r="B75" s="1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25"/>
    </row>
    <row r="76" ht="35.1" customHeight="1" spans="1:35">
      <c r="A76" s="15" t="s">
        <v>40</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25"/>
    </row>
    <row r="77" ht="35.1" customHeight="1" spans="1:35">
      <c r="A77" s="15" t="s">
        <v>41</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25"/>
    </row>
    <row r="78" ht="35.1" customHeight="1" spans="1:35">
      <c r="A78" s="15" t="s">
        <v>42</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25"/>
    </row>
    <row r="79" ht="35.1" customHeight="1" spans="1:35">
      <c r="A79" s="15" t="s">
        <v>43</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25"/>
    </row>
    <row r="80" ht="35.1" customHeight="1" spans="1:35">
      <c r="A80" s="14" t="s">
        <v>44</v>
      </c>
      <c r="B80" s="15">
        <v>1</v>
      </c>
      <c r="C80" s="15"/>
      <c r="D80" s="15"/>
      <c r="E80" s="15"/>
      <c r="F80" s="15"/>
      <c r="G80" s="15"/>
      <c r="H80" s="15"/>
      <c r="I80" s="15"/>
      <c r="J80" s="15">
        <f>J81</f>
        <v>850</v>
      </c>
      <c r="K80" s="15">
        <f t="shared" ref="K80:W80" si="20">K81</f>
        <v>0</v>
      </c>
      <c r="L80" s="15">
        <f t="shared" si="20"/>
        <v>0</v>
      </c>
      <c r="M80" s="15">
        <f t="shared" si="20"/>
        <v>0</v>
      </c>
      <c r="N80" s="15">
        <f t="shared" si="20"/>
        <v>0</v>
      </c>
      <c r="O80" s="15">
        <f t="shared" si="20"/>
        <v>0</v>
      </c>
      <c r="P80" s="15">
        <f t="shared" si="20"/>
        <v>850</v>
      </c>
      <c r="Q80" s="15">
        <f t="shared" si="20"/>
        <v>0</v>
      </c>
      <c r="R80" s="15">
        <f t="shared" si="20"/>
        <v>0</v>
      </c>
      <c r="S80" s="15">
        <f t="shared" si="20"/>
        <v>0</v>
      </c>
      <c r="T80" s="15">
        <f t="shared" si="20"/>
        <v>0</v>
      </c>
      <c r="U80" s="15">
        <f t="shared" si="20"/>
        <v>0</v>
      </c>
      <c r="V80" s="15">
        <f t="shared" si="20"/>
        <v>0</v>
      </c>
      <c r="W80" s="15">
        <f t="shared" si="20"/>
        <v>0</v>
      </c>
      <c r="X80" s="15"/>
      <c r="Y80" s="15"/>
      <c r="Z80" s="15"/>
      <c r="AA80" s="15"/>
      <c r="AB80" s="15"/>
      <c r="AC80" s="15"/>
      <c r="AD80" s="15">
        <f>AD81</f>
        <v>248</v>
      </c>
      <c r="AE80" s="15">
        <f>AE81</f>
        <v>529</v>
      </c>
      <c r="AF80" s="15">
        <f>AF81</f>
        <v>529</v>
      </c>
      <c r="AG80" s="15"/>
      <c r="AH80" s="15"/>
      <c r="AI80" s="25"/>
    </row>
    <row r="81" ht="65" customHeight="1" spans="1:35">
      <c r="A81" s="15">
        <v>1</v>
      </c>
      <c r="B81" s="15" t="s">
        <v>349</v>
      </c>
      <c r="C81" s="15" t="s">
        <v>350</v>
      </c>
      <c r="D81" s="15" t="s">
        <v>128</v>
      </c>
      <c r="E81" s="15" t="s">
        <v>351</v>
      </c>
      <c r="F81" s="15" t="s">
        <v>130</v>
      </c>
      <c r="G81" s="15" t="s">
        <v>352</v>
      </c>
      <c r="H81" s="15" t="s">
        <v>353</v>
      </c>
      <c r="I81" s="22">
        <v>13909150952</v>
      </c>
      <c r="J81" s="26">
        <v>850</v>
      </c>
      <c r="K81" s="26"/>
      <c r="L81" s="26"/>
      <c r="M81" s="26"/>
      <c r="N81" s="26"/>
      <c r="O81" s="26"/>
      <c r="P81" s="26">
        <v>850</v>
      </c>
      <c r="Q81" s="15"/>
      <c r="R81" s="15"/>
      <c r="S81" s="15"/>
      <c r="T81" s="15"/>
      <c r="U81" s="15"/>
      <c r="V81" s="15"/>
      <c r="W81" s="15"/>
      <c r="X81" s="15" t="s">
        <v>121</v>
      </c>
      <c r="Y81" s="15" t="s">
        <v>103</v>
      </c>
      <c r="Z81" s="15" t="s">
        <v>122</v>
      </c>
      <c r="AA81" s="15" t="s">
        <v>122</v>
      </c>
      <c r="AB81" s="15" t="s">
        <v>122</v>
      </c>
      <c r="AC81" s="15" t="s">
        <v>122</v>
      </c>
      <c r="AD81" s="27">
        <v>248</v>
      </c>
      <c r="AE81" s="27">
        <v>529</v>
      </c>
      <c r="AF81" s="27">
        <v>529</v>
      </c>
      <c r="AG81" s="15" t="s">
        <v>354</v>
      </c>
      <c r="AH81" s="15" t="s">
        <v>355</v>
      </c>
      <c r="AI81" s="25"/>
    </row>
    <row r="82" ht="35.1" customHeight="1" spans="1:35">
      <c r="A82" s="14" t="s">
        <v>46</v>
      </c>
      <c r="B82" s="13">
        <f>B83+B88+B90+B85</f>
        <v>4</v>
      </c>
      <c r="C82" s="13"/>
      <c r="D82" s="13"/>
      <c r="E82" s="13"/>
      <c r="F82" s="13"/>
      <c r="G82" s="13"/>
      <c r="H82" s="13"/>
      <c r="I82" s="13"/>
      <c r="J82" s="13">
        <f>J83+J88+J90+J85</f>
        <v>505</v>
      </c>
      <c r="K82" s="13">
        <f t="shared" ref="K82:W82" si="21">K83+K88+K90+K85</f>
        <v>505</v>
      </c>
      <c r="L82" s="13">
        <f t="shared" si="21"/>
        <v>505</v>
      </c>
      <c r="M82" s="13">
        <f t="shared" si="21"/>
        <v>0</v>
      </c>
      <c r="N82" s="13">
        <f t="shared" si="21"/>
        <v>0</v>
      </c>
      <c r="O82" s="13">
        <f t="shared" si="21"/>
        <v>0</v>
      </c>
      <c r="P82" s="13">
        <f t="shared" si="21"/>
        <v>0</v>
      </c>
      <c r="Q82" s="13">
        <f t="shared" si="21"/>
        <v>0</v>
      </c>
      <c r="R82" s="13">
        <f t="shared" si="21"/>
        <v>0</v>
      </c>
      <c r="S82" s="13">
        <f t="shared" si="21"/>
        <v>0</v>
      </c>
      <c r="T82" s="13">
        <f t="shared" si="21"/>
        <v>0</v>
      </c>
      <c r="U82" s="13">
        <f t="shared" si="21"/>
        <v>0</v>
      </c>
      <c r="V82" s="13">
        <f t="shared" si="21"/>
        <v>0</v>
      </c>
      <c r="W82" s="13">
        <f t="shared" si="21"/>
        <v>0</v>
      </c>
      <c r="X82" s="13"/>
      <c r="Y82" s="13"/>
      <c r="Z82" s="13"/>
      <c r="AA82" s="13"/>
      <c r="AB82" s="13"/>
      <c r="AC82" s="13"/>
      <c r="AD82" s="13">
        <f t="shared" ref="AD82:AF82" si="22">AD83+AD88+AD90+AD85</f>
        <v>2105</v>
      </c>
      <c r="AE82" s="13">
        <f t="shared" si="22"/>
        <v>6758</v>
      </c>
      <c r="AF82" s="13">
        <f t="shared" si="22"/>
        <v>6758</v>
      </c>
      <c r="AG82" s="15"/>
      <c r="AH82" s="15"/>
      <c r="AI82" s="25"/>
    </row>
    <row r="83" ht="35.1" customHeight="1" spans="1:35">
      <c r="A83" s="15" t="s">
        <v>47</v>
      </c>
      <c r="B83" s="15">
        <v>1</v>
      </c>
      <c r="C83" s="15"/>
      <c r="D83" s="15"/>
      <c r="E83" s="15"/>
      <c r="F83" s="15"/>
      <c r="G83" s="15"/>
      <c r="H83" s="15"/>
      <c r="I83" s="15"/>
      <c r="J83" s="15">
        <v>180</v>
      </c>
      <c r="K83" s="15">
        <v>180</v>
      </c>
      <c r="L83" s="15">
        <v>180</v>
      </c>
      <c r="M83" s="15"/>
      <c r="N83" s="15"/>
      <c r="O83" s="15"/>
      <c r="P83" s="15"/>
      <c r="Q83" s="15"/>
      <c r="R83" s="15"/>
      <c r="S83" s="15"/>
      <c r="T83" s="15"/>
      <c r="U83" s="15"/>
      <c r="V83" s="15"/>
      <c r="W83" s="15"/>
      <c r="X83" s="15"/>
      <c r="Y83" s="15"/>
      <c r="Z83" s="15"/>
      <c r="AA83" s="15"/>
      <c r="AB83" s="15"/>
      <c r="AC83" s="15"/>
      <c r="AD83" s="15">
        <v>1621</v>
      </c>
      <c r="AE83" s="15">
        <v>5673</v>
      </c>
      <c r="AF83" s="15">
        <v>5673</v>
      </c>
      <c r="AG83" s="15"/>
      <c r="AH83" s="15"/>
      <c r="AI83" s="25"/>
    </row>
    <row r="84" ht="65" customHeight="1" spans="1:35">
      <c r="A84" s="15">
        <v>1</v>
      </c>
      <c r="B84" s="15" t="s">
        <v>356</v>
      </c>
      <c r="C84" s="15" t="s">
        <v>357</v>
      </c>
      <c r="D84" s="15" t="s">
        <v>128</v>
      </c>
      <c r="E84" s="15" t="s">
        <v>129</v>
      </c>
      <c r="F84" s="15" t="s">
        <v>130</v>
      </c>
      <c r="G84" s="15" t="s">
        <v>142</v>
      </c>
      <c r="H84" s="15" t="s">
        <v>143</v>
      </c>
      <c r="I84" s="15">
        <v>13891512999</v>
      </c>
      <c r="J84" s="15">
        <v>180</v>
      </c>
      <c r="K84" s="15">
        <v>180</v>
      </c>
      <c r="L84" s="15">
        <v>180</v>
      </c>
      <c r="M84" s="15"/>
      <c r="N84" s="15"/>
      <c r="O84" s="15"/>
      <c r="P84" s="15"/>
      <c r="Q84" s="15"/>
      <c r="R84" s="15"/>
      <c r="S84" s="15"/>
      <c r="T84" s="15"/>
      <c r="U84" s="15"/>
      <c r="V84" s="15"/>
      <c r="W84" s="15"/>
      <c r="X84" s="15" t="s">
        <v>121</v>
      </c>
      <c r="Y84" s="15" t="s">
        <v>103</v>
      </c>
      <c r="Z84" s="15" t="s">
        <v>122</v>
      </c>
      <c r="AA84" s="15" t="s">
        <v>122</v>
      </c>
      <c r="AB84" s="15" t="s">
        <v>122</v>
      </c>
      <c r="AC84" s="15" t="s">
        <v>122</v>
      </c>
      <c r="AD84" s="15">
        <v>1621</v>
      </c>
      <c r="AE84" s="15">
        <v>5673</v>
      </c>
      <c r="AF84" s="15">
        <v>5673</v>
      </c>
      <c r="AG84" s="15" t="s">
        <v>358</v>
      </c>
      <c r="AH84" s="15" t="s">
        <v>359</v>
      </c>
      <c r="AI84" s="25"/>
    </row>
    <row r="85" ht="50.1" customHeight="1" spans="1:35">
      <c r="A85" s="15" t="s">
        <v>48</v>
      </c>
      <c r="B85" s="15">
        <v>1</v>
      </c>
      <c r="C85" s="15"/>
      <c r="D85" s="15"/>
      <c r="E85" s="15"/>
      <c r="F85" s="15"/>
      <c r="G85" s="15"/>
      <c r="H85" s="15"/>
      <c r="I85" s="15"/>
      <c r="J85" s="15">
        <v>100</v>
      </c>
      <c r="K85" s="15">
        <v>100</v>
      </c>
      <c r="L85" s="15">
        <v>100</v>
      </c>
      <c r="M85" s="15"/>
      <c r="N85" s="15"/>
      <c r="O85" s="15"/>
      <c r="P85" s="15"/>
      <c r="Q85" s="15"/>
      <c r="R85" s="15"/>
      <c r="S85" s="15"/>
      <c r="T85" s="15"/>
      <c r="U85" s="15"/>
      <c r="V85" s="15"/>
      <c r="W85" s="15"/>
      <c r="X85" s="15"/>
      <c r="Y85" s="15"/>
      <c r="Z85" s="15"/>
      <c r="AA85" s="15"/>
      <c r="AB85" s="15"/>
      <c r="AC85" s="15"/>
      <c r="AD85" s="15"/>
      <c r="AE85" s="15"/>
      <c r="AF85" s="15"/>
      <c r="AG85" s="15"/>
      <c r="AH85" s="15"/>
      <c r="AI85" s="25"/>
    </row>
    <row r="86" ht="65" customHeight="1" spans="1:35">
      <c r="A86" s="15">
        <v>1</v>
      </c>
      <c r="B86" s="15" t="s">
        <v>360</v>
      </c>
      <c r="C86" s="15" t="s">
        <v>361</v>
      </c>
      <c r="D86" s="15" t="s">
        <v>128</v>
      </c>
      <c r="E86" s="15" t="s">
        <v>129</v>
      </c>
      <c r="F86" s="15" t="s">
        <v>130</v>
      </c>
      <c r="G86" s="15" t="s">
        <v>131</v>
      </c>
      <c r="H86" s="15" t="s">
        <v>132</v>
      </c>
      <c r="I86" s="17">
        <v>13571462286</v>
      </c>
      <c r="J86" s="15">
        <v>100</v>
      </c>
      <c r="K86" s="15">
        <v>100</v>
      </c>
      <c r="L86" s="15">
        <v>100</v>
      </c>
      <c r="M86" s="15"/>
      <c r="N86" s="15"/>
      <c r="O86" s="15"/>
      <c r="P86" s="15"/>
      <c r="Q86" s="15"/>
      <c r="R86" s="15"/>
      <c r="S86" s="15"/>
      <c r="T86" s="15"/>
      <c r="U86" s="15"/>
      <c r="V86" s="15"/>
      <c r="W86" s="15"/>
      <c r="X86" s="15" t="s">
        <v>121</v>
      </c>
      <c r="Y86" s="15" t="s">
        <v>103</v>
      </c>
      <c r="Z86" s="15" t="s">
        <v>122</v>
      </c>
      <c r="AA86" s="15" t="s">
        <v>122</v>
      </c>
      <c r="AB86" s="15" t="s">
        <v>122</v>
      </c>
      <c r="AC86" s="15" t="s">
        <v>122</v>
      </c>
      <c r="AD86" s="15">
        <v>1500</v>
      </c>
      <c r="AE86" s="15">
        <v>5000</v>
      </c>
      <c r="AF86" s="15">
        <v>20000</v>
      </c>
      <c r="AG86" s="15" t="s">
        <v>362</v>
      </c>
      <c r="AH86" s="15" t="s">
        <v>363</v>
      </c>
      <c r="AI86" s="25"/>
    </row>
    <row r="87" ht="35.1" customHeight="1" spans="1:35">
      <c r="A87" s="16" t="s">
        <v>49</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25"/>
    </row>
    <row r="88" ht="35.1" customHeight="1" spans="1:35">
      <c r="A88" s="16" t="s">
        <v>50</v>
      </c>
      <c r="B88" s="15">
        <v>1</v>
      </c>
      <c r="C88" s="15"/>
      <c r="D88" s="15"/>
      <c r="E88" s="15"/>
      <c r="F88" s="15"/>
      <c r="G88" s="15"/>
      <c r="H88" s="15"/>
      <c r="I88" s="15"/>
      <c r="J88" s="15">
        <v>200</v>
      </c>
      <c r="K88" s="15">
        <v>200</v>
      </c>
      <c r="L88" s="15">
        <v>200</v>
      </c>
      <c r="M88" s="15"/>
      <c r="N88" s="15"/>
      <c r="O88" s="15"/>
      <c r="P88" s="15"/>
      <c r="Q88" s="15"/>
      <c r="R88" s="15"/>
      <c r="S88" s="15"/>
      <c r="T88" s="15"/>
      <c r="U88" s="15"/>
      <c r="V88" s="15"/>
      <c r="W88" s="15"/>
      <c r="X88" s="15"/>
      <c r="Y88" s="15"/>
      <c r="Z88" s="15"/>
      <c r="AA88" s="15"/>
      <c r="AB88" s="15"/>
      <c r="AC88" s="15"/>
      <c r="AD88" s="15">
        <v>50</v>
      </c>
      <c r="AE88" s="15">
        <v>180</v>
      </c>
      <c r="AF88" s="15">
        <v>180</v>
      </c>
      <c r="AG88" s="15"/>
      <c r="AH88" s="15"/>
      <c r="AI88" s="25"/>
    </row>
    <row r="89" ht="65" customHeight="1" spans="1:35">
      <c r="A89" s="17">
        <v>1</v>
      </c>
      <c r="B89" s="15" t="s">
        <v>364</v>
      </c>
      <c r="C89" s="15" t="s">
        <v>365</v>
      </c>
      <c r="D89" s="15" t="s">
        <v>148</v>
      </c>
      <c r="E89" s="15" t="s">
        <v>129</v>
      </c>
      <c r="F89" s="15" t="s">
        <v>130</v>
      </c>
      <c r="G89" s="15" t="s">
        <v>142</v>
      </c>
      <c r="H89" s="15" t="s">
        <v>143</v>
      </c>
      <c r="I89" s="15">
        <v>13891512999</v>
      </c>
      <c r="J89" s="15">
        <v>200</v>
      </c>
      <c r="K89" s="15">
        <v>200</v>
      </c>
      <c r="L89" s="15">
        <v>200</v>
      </c>
      <c r="M89" s="15"/>
      <c r="N89" s="15"/>
      <c r="O89" s="15"/>
      <c r="P89" s="15"/>
      <c r="Q89" s="15"/>
      <c r="R89" s="15"/>
      <c r="S89" s="15"/>
      <c r="T89" s="15"/>
      <c r="U89" s="15"/>
      <c r="V89" s="15"/>
      <c r="W89" s="15"/>
      <c r="X89" s="15" t="s">
        <v>121</v>
      </c>
      <c r="Y89" s="15" t="s">
        <v>103</v>
      </c>
      <c r="Z89" s="15" t="s">
        <v>122</v>
      </c>
      <c r="AA89" s="15" t="s">
        <v>122</v>
      </c>
      <c r="AB89" s="15" t="s">
        <v>122</v>
      </c>
      <c r="AC89" s="15" t="s">
        <v>122</v>
      </c>
      <c r="AD89" s="15">
        <v>50</v>
      </c>
      <c r="AE89" s="15">
        <v>180</v>
      </c>
      <c r="AF89" s="15">
        <v>180</v>
      </c>
      <c r="AG89" s="15" t="s">
        <v>358</v>
      </c>
      <c r="AH89" s="15" t="s">
        <v>366</v>
      </c>
      <c r="AI89" s="25"/>
    </row>
    <row r="90" ht="35.1" customHeight="1" spans="1:35">
      <c r="A90" s="16" t="s">
        <v>23</v>
      </c>
      <c r="B90" s="15">
        <v>1</v>
      </c>
      <c r="C90" s="15"/>
      <c r="D90" s="15"/>
      <c r="E90" s="15"/>
      <c r="F90" s="15"/>
      <c r="G90" s="15"/>
      <c r="H90" s="15"/>
      <c r="I90" s="15"/>
      <c r="J90" s="15">
        <v>25</v>
      </c>
      <c r="K90" s="15">
        <v>25</v>
      </c>
      <c r="L90" s="15">
        <v>25</v>
      </c>
      <c r="M90" s="15"/>
      <c r="N90" s="15"/>
      <c r="O90" s="15"/>
      <c r="P90" s="15"/>
      <c r="Q90" s="15"/>
      <c r="R90" s="15"/>
      <c r="S90" s="15"/>
      <c r="T90" s="15"/>
      <c r="U90" s="15"/>
      <c r="V90" s="15"/>
      <c r="W90" s="15"/>
      <c r="X90" s="15"/>
      <c r="Y90" s="15"/>
      <c r="Z90" s="15"/>
      <c r="AA90" s="15"/>
      <c r="AB90" s="15"/>
      <c r="AC90" s="15"/>
      <c r="AD90" s="15">
        <v>434</v>
      </c>
      <c r="AE90" s="15">
        <v>905</v>
      </c>
      <c r="AF90" s="15">
        <v>905</v>
      </c>
      <c r="AG90" s="15"/>
      <c r="AH90" s="15"/>
      <c r="AI90" s="25"/>
    </row>
    <row r="91" ht="65" customHeight="1" spans="1:35">
      <c r="A91" s="17">
        <v>1</v>
      </c>
      <c r="B91" s="15" t="s">
        <v>367</v>
      </c>
      <c r="C91" s="15" t="s">
        <v>368</v>
      </c>
      <c r="D91" s="15" t="s">
        <v>128</v>
      </c>
      <c r="E91" s="15" t="s">
        <v>369</v>
      </c>
      <c r="F91" s="15" t="s">
        <v>130</v>
      </c>
      <c r="G91" s="15" t="s">
        <v>142</v>
      </c>
      <c r="H91" s="15" t="s">
        <v>143</v>
      </c>
      <c r="I91" s="15">
        <v>13891512999</v>
      </c>
      <c r="J91" s="15">
        <v>25</v>
      </c>
      <c r="K91" s="15">
        <v>25</v>
      </c>
      <c r="L91" s="15">
        <v>25</v>
      </c>
      <c r="M91" s="15"/>
      <c r="N91" s="15"/>
      <c r="O91" s="15"/>
      <c r="P91" s="15"/>
      <c r="Q91" s="15"/>
      <c r="R91" s="15"/>
      <c r="S91" s="15"/>
      <c r="T91" s="15"/>
      <c r="U91" s="15"/>
      <c r="V91" s="15"/>
      <c r="W91" s="15"/>
      <c r="X91" s="15" t="s">
        <v>121</v>
      </c>
      <c r="Y91" s="15" t="s">
        <v>103</v>
      </c>
      <c r="Z91" s="15" t="s">
        <v>122</v>
      </c>
      <c r="AA91" s="15" t="s">
        <v>122</v>
      </c>
      <c r="AB91" s="15" t="s">
        <v>122</v>
      </c>
      <c r="AC91" s="15" t="s">
        <v>122</v>
      </c>
      <c r="AD91" s="15">
        <v>434</v>
      </c>
      <c r="AE91" s="15">
        <v>905</v>
      </c>
      <c r="AF91" s="15">
        <v>905</v>
      </c>
      <c r="AG91" s="15" t="s">
        <v>358</v>
      </c>
      <c r="AH91" s="15" t="s">
        <v>370</v>
      </c>
      <c r="AI91" s="25"/>
    </row>
    <row r="92" ht="35.1" customHeight="1" spans="1:35">
      <c r="A92" s="14" t="s">
        <v>51</v>
      </c>
      <c r="B92" s="13">
        <f>B93+B99+B108</f>
        <v>21</v>
      </c>
      <c r="C92" s="13"/>
      <c r="D92" s="13"/>
      <c r="E92" s="13"/>
      <c r="F92" s="13"/>
      <c r="G92" s="13"/>
      <c r="H92" s="13"/>
      <c r="I92" s="13"/>
      <c r="J92" s="13">
        <f>J93+J99+J108</f>
        <v>1017.5</v>
      </c>
      <c r="K92" s="13">
        <f t="shared" ref="K92:W92" si="23">K93+K99+K108</f>
        <v>1017.5</v>
      </c>
      <c r="L92" s="13">
        <f t="shared" si="23"/>
        <v>300</v>
      </c>
      <c r="M92" s="13">
        <f t="shared" si="23"/>
        <v>317.5</v>
      </c>
      <c r="N92" s="13">
        <f t="shared" si="23"/>
        <v>400</v>
      </c>
      <c r="O92" s="13">
        <f t="shared" si="23"/>
        <v>0</v>
      </c>
      <c r="P92" s="13">
        <f t="shared" si="23"/>
        <v>0</v>
      </c>
      <c r="Q92" s="13">
        <f t="shared" si="23"/>
        <v>0</v>
      </c>
      <c r="R92" s="13">
        <f t="shared" si="23"/>
        <v>0</v>
      </c>
      <c r="S92" s="13">
        <f t="shared" si="23"/>
        <v>0</v>
      </c>
      <c r="T92" s="13">
        <f t="shared" si="23"/>
        <v>0</v>
      </c>
      <c r="U92" s="13">
        <f t="shared" si="23"/>
        <v>0</v>
      </c>
      <c r="V92" s="13">
        <f t="shared" si="23"/>
        <v>0</v>
      </c>
      <c r="W92" s="13">
        <f t="shared" si="23"/>
        <v>0</v>
      </c>
      <c r="X92" s="13"/>
      <c r="Y92" s="13"/>
      <c r="Z92" s="13"/>
      <c r="AA92" s="13"/>
      <c r="AB92" s="13"/>
      <c r="AC92" s="13"/>
      <c r="AD92" s="13">
        <f t="shared" ref="AD92:AF92" si="24">AD93+AD99+AD108</f>
        <v>873</v>
      </c>
      <c r="AE92" s="13">
        <f t="shared" si="24"/>
        <v>2917</v>
      </c>
      <c r="AF92" s="13">
        <f t="shared" si="24"/>
        <v>11496</v>
      </c>
      <c r="AG92" s="15"/>
      <c r="AH92" s="15"/>
      <c r="AI92" s="25"/>
    </row>
    <row r="93" ht="35.1" customHeight="1" spans="1:35">
      <c r="A93" s="16" t="s">
        <v>52</v>
      </c>
      <c r="B93" s="15">
        <v>5</v>
      </c>
      <c r="C93" s="15"/>
      <c r="D93" s="15"/>
      <c r="E93" s="15"/>
      <c r="F93" s="15"/>
      <c r="G93" s="15"/>
      <c r="H93" s="15"/>
      <c r="I93" s="15"/>
      <c r="J93" s="15">
        <f>SUM(J94:J98)</f>
        <v>317.5</v>
      </c>
      <c r="K93" s="15">
        <f t="shared" ref="K93:W93" si="25">SUM(K94:K98)</f>
        <v>317.5</v>
      </c>
      <c r="L93" s="15">
        <f t="shared" si="25"/>
        <v>0</v>
      </c>
      <c r="M93" s="15">
        <f t="shared" si="25"/>
        <v>317.5</v>
      </c>
      <c r="N93" s="15">
        <f t="shared" si="25"/>
        <v>0</v>
      </c>
      <c r="O93" s="15">
        <f t="shared" si="25"/>
        <v>0</v>
      </c>
      <c r="P93" s="15">
        <f t="shared" si="25"/>
        <v>0</v>
      </c>
      <c r="Q93" s="15">
        <f t="shared" si="25"/>
        <v>0</v>
      </c>
      <c r="R93" s="15">
        <f t="shared" si="25"/>
        <v>0</v>
      </c>
      <c r="S93" s="15">
        <f t="shared" si="25"/>
        <v>0</v>
      </c>
      <c r="T93" s="15">
        <f t="shared" si="25"/>
        <v>0</v>
      </c>
      <c r="U93" s="15">
        <f t="shared" si="25"/>
        <v>0</v>
      </c>
      <c r="V93" s="15">
        <f t="shared" si="25"/>
        <v>0</v>
      </c>
      <c r="W93" s="15">
        <f t="shared" si="25"/>
        <v>0</v>
      </c>
      <c r="X93" s="15"/>
      <c r="Y93" s="15"/>
      <c r="Z93" s="15"/>
      <c r="AA93" s="15"/>
      <c r="AB93" s="15"/>
      <c r="AC93" s="15"/>
      <c r="AD93" s="15">
        <f>SUM(AD94:AD98)</f>
        <v>193</v>
      </c>
      <c r="AE93" s="15">
        <f>SUM(AE94:AE98)</f>
        <v>705</v>
      </c>
      <c r="AF93" s="15">
        <f>SUM(AF94:AF98)</f>
        <v>2526</v>
      </c>
      <c r="AG93" s="15"/>
      <c r="AH93" s="15"/>
      <c r="AI93" s="25"/>
    </row>
    <row r="94" ht="65" customHeight="1" spans="1:35">
      <c r="A94" s="17">
        <v>1</v>
      </c>
      <c r="B94" s="15" t="s">
        <v>371</v>
      </c>
      <c r="C94" s="15" t="s">
        <v>372</v>
      </c>
      <c r="D94" s="15" t="s">
        <v>148</v>
      </c>
      <c r="E94" s="15" t="s">
        <v>154</v>
      </c>
      <c r="F94" s="15" t="s">
        <v>130</v>
      </c>
      <c r="G94" s="15" t="s">
        <v>317</v>
      </c>
      <c r="H94" s="15" t="s">
        <v>318</v>
      </c>
      <c r="I94" s="15">
        <v>18609151999</v>
      </c>
      <c r="J94" s="15">
        <v>100</v>
      </c>
      <c r="K94" s="15">
        <v>100</v>
      </c>
      <c r="L94" s="15"/>
      <c r="M94" s="15">
        <v>100</v>
      </c>
      <c r="N94" s="15"/>
      <c r="O94" s="15"/>
      <c r="P94" s="15"/>
      <c r="Q94" s="15"/>
      <c r="R94" s="15"/>
      <c r="S94" s="15"/>
      <c r="T94" s="15"/>
      <c r="U94" s="15"/>
      <c r="V94" s="15"/>
      <c r="W94" s="15"/>
      <c r="X94" s="15" t="s">
        <v>121</v>
      </c>
      <c r="Y94" s="15" t="s">
        <v>103</v>
      </c>
      <c r="Z94" s="15" t="s">
        <v>103</v>
      </c>
      <c r="AA94" s="15" t="s">
        <v>122</v>
      </c>
      <c r="AB94" s="15" t="s">
        <v>122</v>
      </c>
      <c r="AC94" s="15" t="s">
        <v>122</v>
      </c>
      <c r="AD94" s="15">
        <v>13</v>
      </c>
      <c r="AE94" s="15">
        <v>30</v>
      </c>
      <c r="AF94" s="15">
        <v>66</v>
      </c>
      <c r="AG94" s="15" t="s">
        <v>319</v>
      </c>
      <c r="AH94" s="15" t="s">
        <v>373</v>
      </c>
      <c r="AI94" s="25"/>
    </row>
    <row r="95" ht="65" customHeight="1" spans="1:35">
      <c r="A95" s="17">
        <v>2</v>
      </c>
      <c r="B95" s="15" t="s">
        <v>374</v>
      </c>
      <c r="C95" s="15" t="s">
        <v>375</v>
      </c>
      <c r="D95" s="15" t="s">
        <v>148</v>
      </c>
      <c r="E95" s="15" t="s">
        <v>376</v>
      </c>
      <c r="F95" s="15" t="s">
        <v>130</v>
      </c>
      <c r="G95" s="15" t="s">
        <v>317</v>
      </c>
      <c r="H95" s="15" t="s">
        <v>318</v>
      </c>
      <c r="I95" s="15">
        <v>18609151999</v>
      </c>
      <c r="J95" s="15">
        <v>55</v>
      </c>
      <c r="K95" s="15">
        <v>55</v>
      </c>
      <c r="L95" s="15"/>
      <c r="M95" s="15">
        <v>55</v>
      </c>
      <c r="N95" s="15"/>
      <c r="O95" s="15"/>
      <c r="P95" s="15"/>
      <c r="Q95" s="15"/>
      <c r="R95" s="15"/>
      <c r="S95" s="15"/>
      <c r="T95" s="15"/>
      <c r="U95" s="15"/>
      <c r="V95" s="15"/>
      <c r="W95" s="15"/>
      <c r="X95" s="15" t="s">
        <v>121</v>
      </c>
      <c r="Y95" s="15" t="s">
        <v>103</v>
      </c>
      <c r="Z95" s="15" t="s">
        <v>122</v>
      </c>
      <c r="AA95" s="15" t="s">
        <v>122</v>
      </c>
      <c r="AB95" s="15" t="s">
        <v>122</v>
      </c>
      <c r="AC95" s="15" t="s">
        <v>122</v>
      </c>
      <c r="AD95" s="15">
        <v>8</v>
      </c>
      <c r="AE95" s="15">
        <v>21</v>
      </c>
      <c r="AF95" s="15">
        <v>138</v>
      </c>
      <c r="AG95" s="15" t="s">
        <v>319</v>
      </c>
      <c r="AH95" s="15" t="s">
        <v>377</v>
      </c>
      <c r="AI95" s="25"/>
    </row>
    <row r="96" ht="65" customHeight="1" spans="1:35">
      <c r="A96" s="17">
        <v>3</v>
      </c>
      <c r="B96" s="15" t="s">
        <v>378</v>
      </c>
      <c r="C96" s="15" t="s">
        <v>379</v>
      </c>
      <c r="D96" s="15" t="s">
        <v>148</v>
      </c>
      <c r="E96" s="15" t="s">
        <v>380</v>
      </c>
      <c r="F96" s="15" t="s">
        <v>130</v>
      </c>
      <c r="G96" s="15" t="s">
        <v>317</v>
      </c>
      <c r="H96" s="15" t="s">
        <v>318</v>
      </c>
      <c r="I96" s="15">
        <v>18609151999</v>
      </c>
      <c r="J96" s="15">
        <v>22.5</v>
      </c>
      <c r="K96" s="15">
        <v>22.5</v>
      </c>
      <c r="L96" s="15"/>
      <c r="M96" s="15">
        <v>22.5</v>
      </c>
      <c r="N96" s="15"/>
      <c r="O96" s="15"/>
      <c r="P96" s="15"/>
      <c r="Q96" s="15"/>
      <c r="R96" s="15"/>
      <c r="S96" s="15"/>
      <c r="T96" s="15"/>
      <c r="U96" s="15"/>
      <c r="V96" s="15"/>
      <c r="W96" s="15"/>
      <c r="X96" s="15" t="s">
        <v>121</v>
      </c>
      <c r="Y96" s="15" t="s">
        <v>103</v>
      </c>
      <c r="Z96" s="15" t="s">
        <v>103</v>
      </c>
      <c r="AA96" s="15" t="s">
        <v>122</v>
      </c>
      <c r="AB96" s="15" t="s">
        <v>122</v>
      </c>
      <c r="AC96" s="15" t="s">
        <v>122</v>
      </c>
      <c r="AD96" s="15">
        <v>12</v>
      </c>
      <c r="AE96" s="15">
        <v>59</v>
      </c>
      <c r="AF96" s="15">
        <v>168</v>
      </c>
      <c r="AG96" s="15" t="s">
        <v>319</v>
      </c>
      <c r="AH96" s="15" t="s">
        <v>381</v>
      </c>
      <c r="AI96" s="25"/>
    </row>
    <row r="97" ht="65" customHeight="1" spans="1:35">
      <c r="A97" s="17">
        <v>4</v>
      </c>
      <c r="B97" s="15" t="s">
        <v>382</v>
      </c>
      <c r="C97" s="15" t="s">
        <v>383</v>
      </c>
      <c r="D97" s="15" t="s">
        <v>148</v>
      </c>
      <c r="E97" s="15" t="s">
        <v>384</v>
      </c>
      <c r="F97" s="15" t="s">
        <v>130</v>
      </c>
      <c r="G97" s="15" t="s">
        <v>317</v>
      </c>
      <c r="H97" s="15" t="s">
        <v>318</v>
      </c>
      <c r="I97" s="15">
        <v>18609151999</v>
      </c>
      <c r="J97" s="15">
        <v>80</v>
      </c>
      <c r="K97" s="15">
        <v>80</v>
      </c>
      <c r="L97" s="15"/>
      <c r="M97" s="15">
        <v>80</v>
      </c>
      <c r="N97" s="15"/>
      <c r="O97" s="15"/>
      <c r="P97" s="15"/>
      <c r="Q97" s="15"/>
      <c r="R97" s="15"/>
      <c r="S97" s="15"/>
      <c r="T97" s="15"/>
      <c r="U97" s="15"/>
      <c r="V97" s="15"/>
      <c r="W97" s="15"/>
      <c r="X97" s="15" t="s">
        <v>121</v>
      </c>
      <c r="Y97" s="15" t="s">
        <v>103</v>
      </c>
      <c r="Z97" s="15" t="s">
        <v>122</v>
      </c>
      <c r="AA97" s="15" t="s">
        <v>122</v>
      </c>
      <c r="AB97" s="15" t="s">
        <v>122</v>
      </c>
      <c r="AC97" s="15" t="s">
        <v>122</v>
      </c>
      <c r="AD97" s="15">
        <v>148</v>
      </c>
      <c r="AE97" s="15">
        <v>536</v>
      </c>
      <c r="AF97" s="15">
        <v>1113</v>
      </c>
      <c r="AG97" s="15" t="s">
        <v>319</v>
      </c>
      <c r="AH97" s="15" t="s">
        <v>385</v>
      </c>
      <c r="AI97" s="25"/>
    </row>
    <row r="98" ht="65" customHeight="1" spans="1:35">
      <c r="A98" s="17">
        <v>5</v>
      </c>
      <c r="B98" s="15" t="s">
        <v>386</v>
      </c>
      <c r="C98" s="15" t="s">
        <v>387</v>
      </c>
      <c r="D98" s="15" t="s">
        <v>128</v>
      </c>
      <c r="E98" s="15" t="s">
        <v>206</v>
      </c>
      <c r="F98" s="15" t="s">
        <v>130</v>
      </c>
      <c r="G98" s="15" t="s">
        <v>142</v>
      </c>
      <c r="H98" s="15" t="s">
        <v>143</v>
      </c>
      <c r="I98" s="15">
        <v>13891512999</v>
      </c>
      <c r="J98" s="15">
        <v>60</v>
      </c>
      <c r="K98" s="15">
        <v>60</v>
      </c>
      <c r="L98" s="15"/>
      <c r="M98" s="15">
        <v>60</v>
      </c>
      <c r="N98" s="15"/>
      <c r="O98" s="15"/>
      <c r="P98" s="15"/>
      <c r="Q98" s="15"/>
      <c r="R98" s="15"/>
      <c r="S98" s="15"/>
      <c r="T98" s="15"/>
      <c r="U98" s="15"/>
      <c r="V98" s="15"/>
      <c r="W98" s="15"/>
      <c r="X98" s="15" t="s">
        <v>121</v>
      </c>
      <c r="Y98" s="15" t="s">
        <v>103</v>
      </c>
      <c r="Z98" s="15" t="s">
        <v>122</v>
      </c>
      <c r="AA98" s="15" t="s">
        <v>122</v>
      </c>
      <c r="AB98" s="15" t="s">
        <v>122</v>
      </c>
      <c r="AC98" s="15" t="s">
        <v>122</v>
      </c>
      <c r="AD98" s="15">
        <v>12</v>
      </c>
      <c r="AE98" s="15">
        <v>59</v>
      </c>
      <c r="AF98" s="15">
        <v>1041</v>
      </c>
      <c r="AG98" s="15" t="s">
        <v>319</v>
      </c>
      <c r="AH98" s="15" t="s">
        <v>388</v>
      </c>
      <c r="AI98" s="25"/>
    </row>
    <row r="99" ht="35.1" customHeight="1" spans="1:35">
      <c r="A99" s="16" t="s">
        <v>53</v>
      </c>
      <c r="B99" s="15">
        <v>8</v>
      </c>
      <c r="C99" s="15"/>
      <c r="D99" s="15"/>
      <c r="E99" s="15"/>
      <c r="F99" s="15"/>
      <c r="G99" s="15"/>
      <c r="H99" s="15"/>
      <c r="I99" s="15"/>
      <c r="J99" s="15">
        <f>SUM(J100:J107)</f>
        <v>300</v>
      </c>
      <c r="K99" s="15">
        <f t="shared" ref="K99:W99" si="26">SUM(K100:K107)</f>
        <v>300</v>
      </c>
      <c r="L99" s="15">
        <f t="shared" si="26"/>
        <v>300</v>
      </c>
      <c r="M99" s="15">
        <f t="shared" si="26"/>
        <v>0</v>
      </c>
      <c r="N99" s="15">
        <f t="shared" si="26"/>
        <v>0</v>
      </c>
      <c r="O99" s="15">
        <f t="shared" si="26"/>
        <v>0</v>
      </c>
      <c r="P99" s="15">
        <f t="shared" si="26"/>
        <v>0</v>
      </c>
      <c r="Q99" s="15">
        <f t="shared" si="26"/>
        <v>0</v>
      </c>
      <c r="R99" s="15">
        <f t="shared" si="26"/>
        <v>0</v>
      </c>
      <c r="S99" s="15">
        <f t="shared" si="26"/>
        <v>0</v>
      </c>
      <c r="T99" s="15">
        <f t="shared" si="26"/>
        <v>0</v>
      </c>
      <c r="U99" s="15">
        <f t="shared" si="26"/>
        <v>0</v>
      </c>
      <c r="V99" s="15">
        <f t="shared" si="26"/>
        <v>0</v>
      </c>
      <c r="W99" s="15">
        <f t="shared" si="26"/>
        <v>0</v>
      </c>
      <c r="X99" s="15"/>
      <c r="Y99" s="15"/>
      <c r="Z99" s="15"/>
      <c r="AA99" s="15"/>
      <c r="AB99" s="15"/>
      <c r="AC99" s="15"/>
      <c r="AD99" s="15">
        <f>SUM(AD100:AD107)</f>
        <v>440</v>
      </c>
      <c r="AE99" s="15">
        <f>SUM(AE100:AE107)</f>
        <v>1412</v>
      </c>
      <c r="AF99" s="15">
        <f>SUM(AF100:AF107)</f>
        <v>6170</v>
      </c>
      <c r="AG99" s="15"/>
      <c r="AH99" s="15"/>
      <c r="AI99" s="25"/>
    </row>
    <row r="100" ht="65" customHeight="1" spans="1:35">
      <c r="A100" s="17">
        <v>1</v>
      </c>
      <c r="B100" s="15" t="s">
        <v>389</v>
      </c>
      <c r="C100" s="15" t="s">
        <v>390</v>
      </c>
      <c r="D100" s="15" t="s">
        <v>148</v>
      </c>
      <c r="E100" s="15" t="s">
        <v>391</v>
      </c>
      <c r="F100" s="15" t="s">
        <v>130</v>
      </c>
      <c r="G100" s="15" t="s">
        <v>184</v>
      </c>
      <c r="H100" s="15" t="s">
        <v>185</v>
      </c>
      <c r="I100" s="15">
        <v>13619156397</v>
      </c>
      <c r="J100" s="15">
        <v>70</v>
      </c>
      <c r="K100" s="15">
        <v>70</v>
      </c>
      <c r="L100" s="15">
        <v>70</v>
      </c>
      <c r="M100" s="15"/>
      <c r="N100" s="15"/>
      <c r="O100" s="15"/>
      <c r="P100" s="15"/>
      <c r="Q100" s="15"/>
      <c r="R100" s="15"/>
      <c r="S100" s="15"/>
      <c r="T100" s="15"/>
      <c r="U100" s="15"/>
      <c r="V100" s="15"/>
      <c r="W100" s="15"/>
      <c r="X100" s="15" t="s">
        <v>121</v>
      </c>
      <c r="Y100" s="15" t="s">
        <v>103</v>
      </c>
      <c r="Z100" s="15" t="s">
        <v>122</v>
      </c>
      <c r="AA100" s="15" t="s">
        <v>122</v>
      </c>
      <c r="AB100" s="15" t="s">
        <v>122</v>
      </c>
      <c r="AC100" s="15" t="s">
        <v>122</v>
      </c>
      <c r="AD100" s="15">
        <v>10</v>
      </c>
      <c r="AE100" s="15">
        <v>27</v>
      </c>
      <c r="AF100" s="15">
        <v>486</v>
      </c>
      <c r="AG100" s="15" t="s">
        <v>186</v>
      </c>
      <c r="AH100" s="15" t="s">
        <v>392</v>
      </c>
      <c r="AI100" s="25"/>
    </row>
    <row r="101" ht="65" customHeight="1" spans="1:35">
      <c r="A101" s="17">
        <v>2</v>
      </c>
      <c r="B101" s="15" t="s">
        <v>393</v>
      </c>
      <c r="C101" s="15" t="s">
        <v>394</v>
      </c>
      <c r="D101" s="15" t="s">
        <v>148</v>
      </c>
      <c r="E101" s="15" t="s">
        <v>395</v>
      </c>
      <c r="F101" s="15" t="s">
        <v>130</v>
      </c>
      <c r="G101" s="15" t="s">
        <v>184</v>
      </c>
      <c r="H101" s="15" t="s">
        <v>185</v>
      </c>
      <c r="I101" s="15">
        <v>13619156397</v>
      </c>
      <c r="J101" s="15">
        <v>45</v>
      </c>
      <c r="K101" s="15">
        <v>45</v>
      </c>
      <c r="L101" s="15">
        <v>45</v>
      </c>
      <c r="M101" s="15"/>
      <c r="N101" s="15"/>
      <c r="O101" s="15"/>
      <c r="P101" s="15"/>
      <c r="Q101" s="15"/>
      <c r="R101" s="15"/>
      <c r="S101" s="15"/>
      <c r="T101" s="15"/>
      <c r="U101" s="15"/>
      <c r="V101" s="15"/>
      <c r="W101" s="15"/>
      <c r="X101" s="15" t="s">
        <v>121</v>
      </c>
      <c r="Y101" s="15" t="s">
        <v>103</v>
      </c>
      <c r="Z101" s="15" t="s">
        <v>103</v>
      </c>
      <c r="AA101" s="15" t="s">
        <v>122</v>
      </c>
      <c r="AB101" s="15" t="s">
        <v>122</v>
      </c>
      <c r="AC101" s="15" t="s">
        <v>122</v>
      </c>
      <c r="AD101" s="15">
        <v>80</v>
      </c>
      <c r="AE101" s="15">
        <v>272</v>
      </c>
      <c r="AF101" s="15">
        <v>760</v>
      </c>
      <c r="AG101" s="15" t="s">
        <v>186</v>
      </c>
      <c r="AH101" s="15" t="s">
        <v>396</v>
      </c>
      <c r="AI101" s="25"/>
    </row>
    <row r="102" ht="65" customHeight="1" spans="1:35">
      <c r="A102" s="17">
        <v>3</v>
      </c>
      <c r="B102" s="15" t="s">
        <v>397</v>
      </c>
      <c r="C102" s="15" t="s">
        <v>398</v>
      </c>
      <c r="D102" s="15" t="s">
        <v>148</v>
      </c>
      <c r="E102" s="15" t="s">
        <v>399</v>
      </c>
      <c r="F102" s="15" t="s">
        <v>130</v>
      </c>
      <c r="G102" s="15" t="s">
        <v>184</v>
      </c>
      <c r="H102" s="15" t="s">
        <v>185</v>
      </c>
      <c r="I102" s="15">
        <v>13619156397</v>
      </c>
      <c r="J102" s="15">
        <v>30</v>
      </c>
      <c r="K102" s="15">
        <v>30</v>
      </c>
      <c r="L102" s="15">
        <v>30</v>
      </c>
      <c r="M102" s="15"/>
      <c r="N102" s="15"/>
      <c r="O102" s="15"/>
      <c r="P102" s="15"/>
      <c r="Q102" s="15"/>
      <c r="R102" s="15"/>
      <c r="S102" s="15"/>
      <c r="T102" s="15"/>
      <c r="U102" s="15"/>
      <c r="V102" s="15"/>
      <c r="W102" s="15"/>
      <c r="X102" s="15" t="s">
        <v>121</v>
      </c>
      <c r="Y102" s="15" t="s">
        <v>103</v>
      </c>
      <c r="Z102" s="15" t="s">
        <v>103</v>
      </c>
      <c r="AA102" s="15" t="s">
        <v>122</v>
      </c>
      <c r="AB102" s="15" t="s">
        <v>122</v>
      </c>
      <c r="AC102" s="15" t="s">
        <v>122</v>
      </c>
      <c r="AD102" s="15">
        <v>14</v>
      </c>
      <c r="AE102" s="15">
        <v>34</v>
      </c>
      <c r="AF102" s="15">
        <v>280</v>
      </c>
      <c r="AG102" s="15" t="s">
        <v>186</v>
      </c>
      <c r="AH102" s="15" t="s">
        <v>400</v>
      </c>
      <c r="AI102" s="25"/>
    </row>
    <row r="103" ht="65" customHeight="1" spans="1:35">
      <c r="A103" s="17">
        <v>4</v>
      </c>
      <c r="B103" s="15" t="s">
        <v>401</v>
      </c>
      <c r="C103" s="15" t="s">
        <v>402</v>
      </c>
      <c r="D103" s="15" t="s">
        <v>148</v>
      </c>
      <c r="E103" s="15" t="s">
        <v>403</v>
      </c>
      <c r="F103" s="15" t="s">
        <v>130</v>
      </c>
      <c r="G103" s="15" t="s">
        <v>184</v>
      </c>
      <c r="H103" s="15" t="s">
        <v>185</v>
      </c>
      <c r="I103" s="15">
        <v>13619156397</v>
      </c>
      <c r="J103" s="15">
        <v>50</v>
      </c>
      <c r="K103" s="15">
        <v>50</v>
      </c>
      <c r="L103" s="15">
        <v>50</v>
      </c>
      <c r="M103" s="15"/>
      <c r="N103" s="15"/>
      <c r="O103" s="15"/>
      <c r="P103" s="15"/>
      <c r="Q103" s="15"/>
      <c r="R103" s="15"/>
      <c r="S103" s="15"/>
      <c r="T103" s="15"/>
      <c r="U103" s="15"/>
      <c r="V103" s="15"/>
      <c r="W103" s="15"/>
      <c r="X103" s="15" t="s">
        <v>121</v>
      </c>
      <c r="Y103" s="15" t="s">
        <v>103</v>
      </c>
      <c r="Z103" s="15" t="s">
        <v>103</v>
      </c>
      <c r="AA103" s="15" t="s">
        <v>122</v>
      </c>
      <c r="AB103" s="15" t="s">
        <v>122</v>
      </c>
      <c r="AC103" s="15" t="s">
        <v>122</v>
      </c>
      <c r="AD103" s="15">
        <v>162</v>
      </c>
      <c r="AE103" s="15">
        <v>522</v>
      </c>
      <c r="AF103" s="15">
        <v>1080</v>
      </c>
      <c r="AG103" s="15" t="s">
        <v>186</v>
      </c>
      <c r="AH103" s="15" t="s">
        <v>404</v>
      </c>
      <c r="AI103" s="25"/>
    </row>
    <row r="104" ht="65" customHeight="1" spans="1:35">
      <c r="A104" s="17">
        <v>5</v>
      </c>
      <c r="B104" s="15" t="s">
        <v>405</v>
      </c>
      <c r="C104" s="15" t="s">
        <v>406</v>
      </c>
      <c r="D104" s="15" t="s">
        <v>148</v>
      </c>
      <c r="E104" s="15" t="s">
        <v>407</v>
      </c>
      <c r="F104" s="15" t="s">
        <v>130</v>
      </c>
      <c r="G104" s="15" t="s">
        <v>184</v>
      </c>
      <c r="H104" s="15" t="s">
        <v>185</v>
      </c>
      <c r="I104" s="15">
        <v>13619156397</v>
      </c>
      <c r="J104" s="15">
        <v>40</v>
      </c>
      <c r="K104" s="15">
        <v>40</v>
      </c>
      <c r="L104" s="15">
        <v>40</v>
      </c>
      <c r="M104" s="15"/>
      <c r="N104" s="15"/>
      <c r="O104" s="15"/>
      <c r="P104" s="15"/>
      <c r="Q104" s="15"/>
      <c r="R104" s="15"/>
      <c r="S104" s="15"/>
      <c r="T104" s="15"/>
      <c r="U104" s="15"/>
      <c r="V104" s="15"/>
      <c r="W104" s="15"/>
      <c r="X104" s="15" t="s">
        <v>121</v>
      </c>
      <c r="Y104" s="15" t="s">
        <v>103</v>
      </c>
      <c r="Z104" s="15" t="s">
        <v>103</v>
      </c>
      <c r="AA104" s="15" t="s">
        <v>122</v>
      </c>
      <c r="AB104" s="15" t="s">
        <v>122</v>
      </c>
      <c r="AC104" s="15" t="s">
        <v>122</v>
      </c>
      <c r="AD104" s="15">
        <v>48</v>
      </c>
      <c r="AE104" s="15">
        <v>140</v>
      </c>
      <c r="AF104" s="15">
        <v>960</v>
      </c>
      <c r="AG104" s="15" t="s">
        <v>186</v>
      </c>
      <c r="AH104" s="15" t="s">
        <v>408</v>
      </c>
      <c r="AI104" s="25"/>
    </row>
    <row r="105" ht="65" customHeight="1" spans="1:35">
      <c r="A105" s="17">
        <v>6</v>
      </c>
      <c r="B105" s="15" t="s">
        <v>409</v>
      </c>
      <c r="C105" s="15" t="s">
        <v>410</v>
      </c>
      <c r="D105" s="15" t="s">
        <v>148</v>
      </c>
      <c r="E105" s="15" t="s">
        <v>166</v>
      </c>
      <c r="F105" s="15" t="s">
        <v>130</v>
      </c>
      <c r="G105" s="15" t="s">
        <v>184</v>
      </c>
      <c r="H105" s="15" t="s">
        <v>185</v>
      </c>
      <c r="I105" s="15">
        <v>13619156397</v>
      </c>
      <c r="J105" s="15">
        <v>20</v>
      </c>
      <c r="K105" s="15">
        <v>20</v>
      </c>
      <c r="L105" s="15">
        <v>20</v>
      </c>
      <c r="M105" s="15"/>
      <c r="N105" s="15"/>
      <c r="O105" s="15"/>
      <c r="P105" s="15"/>
      <c r="Q105" s="15"/>
      <c r="R105" s="15"/>
      <c r="S105" s="15"/>
      <c r="T105" s="15"/>
      <c r="U105" s="15"/>
      <c r="V105" s="15"/>
      <c r="W105" s="15"/>
      <c r="X105" s="15" t="s">
        <v>121</v>
      </c>
      <c r="Y105" s="15" t="s">
        <v>103</v>
      </c>
      <c r="Z105" s="15" t="s">
        <v>122</v>
      </c>
      <c r="AA105" s="15" t="s">
        <v>122</v>
      </c>
      <c r="AB105" s="15" t="s">
        <v>122</v>
      </c>
      <c r="AC105" s="15" t="s">
        <v>122</v>
      </c>
      <c r="AD105" s="15">
        <v>19</v>
      </c>
      <c r="AE105" s="15">
        <v>69</v>
      </c>
      <c r="AF105" s="15">
        <v>520</v>
      </c>
      <c r="AG105" s="15" t="s">
        <v>186</v>
      </c>
      <c r="AH105" s="15" t="s">
        <v>411</v>
      </c>
      <c r="AI105" s="25"/>
    </row>
    <row r="106" ht="65" customHeight="1" spans="1:35">
      <c r="A106" s="17">
        <v>7</v>
      </c>
      <c r="B106" s="15" t="s">
        <v>412</v>
      </c>
      <c r="C106" s="15" t="s">
        <v>413</v>
      </c>
      <c r="D106" s="15" t="s">
        <v>148</v>
      </c>
      <c r="E106" s="15" t="s">
        <v>414</v>
      </c>
      <c r="F106" s="15" t="s">
        <v>130</v>
      </c>
      <c r="G106" s="15" t="s">
        <v>184</v>
      </c>
      <c r="H106" s="15" t="s">
        <v>185</v>
      </c>
      <c r="I106" s="15">
        <v>13619156397</v>
      </c>
      <c r="J106" s="15">
        <v>25</v>
      </c>
      <c r="K106" s="15">
        <v>25</v>
      </c>
      <c r="L106" s="15">
        <v>25</v>
      </c>
      <c r="M106" s="15"/>
      <c r="N106" s="15"/>
      <c r="O106" s="15"/>
      <c r="P106" s="15"/>
      <c r="Q106" s="15"/>
      <c r="R106" s="15"/>
      <c r="S106" s="15"/>
      <c r="T106" s="15"/>
      <c r="U106" s="15"/>
      <c r="V106" s="15"/>
      <c r="W106" s="15"/>
      <c r="X106" s="15" t="s">
        <v>121</v>
      </c>
      <c r="Y106" s="15" t="s">
        <v>103</v>
      </c>
      <c r="Z106" s="15" t="s">
        <v>122</v>
      </c>
      <c r="AA106" s="15" t="s">
        <v>122</v>
      </c>
      <c r="AB106" s="15" t="s">
        <v>122</v>
      </c>
      <c r="AC106" s="15" t="s">
        <v>122</v>
      </c>
      <c r="AD106" s="15">
        <v>70</v>
      </c>
      <c r="AE106" s="15">
        <v>221</v>
      </c>
      <c r="AF106" s="15">
        <v>1184</v>
      </c>
      <c r="AG106" s="15" t="s">
        <v>186</v>
      </c>
      <c r="AH106" s="15" t="s">
        <v>415</v>
      </c>
      <c r="AI106" s="25"/>
    </row>
    <row r="107" ht="65" customHeight="1" spans="1:35">
      <c r="A107" s="17">
        <v>8</v>
      </c>
      <c r="B107" s="15" t="s">
        <v>416</v>
      </c>
      <c r="C107" s="15" t="s">
        <v>417</v>
      </c>
      <c r="D107" s="15" t="s">
        <v>148</v>
      </c>
      <c r="E107" s="15" t="s">
        <v>418</v>
      </c>
      <c r="F107" s="15" t="s">
        <v>130</v>
      </c>
      <c r="G107" s="15" t="s">
        <v>184</v>
      </c>
      <c r="H107" s="15" t="s">
        <v>185</v>
      </c>
      <c r="I107" s="15">
        <v>13619156397</v>
      </c>
      <c r="J107" s="15">
        <v>20</v>
      </c>
      <c r="K107" s="15">
        <v>20</v>
      </c>
      <c r="L107" s="15">
        <v>20</v>
      </c>
      <c r="M107" s="15"/>
      <c r="N107" s="15"/>
      <c r="O107" s="15"/>
      <c r="P107" s="15"/>
      <c r="Q107" s="15"/>
      <c r="R107" s="15"/>
      <c r="S107" s="15"/>
      <c r="T107" s="15"/>
      <c r="U107" s="15"/>
      <c r="V107" s="15"/>
      <c r="W107" s="15"/>
      <c r="X107" s="15" t="s">
        <v>121</v>
      </c>
      <c r="Y107" s="15" t="s">
        <v>103</v>
      </c>
      <c r="Z107" s="15" t="s">
        <v>122</v>
      </c>
      <c r="AA107" s="15" t="s">
        <v>122</v>
      </c>
      <c r="AB107" s="15" t="s">
        <v>122</v>
      </c>
      <c r="AC107" s="15" t="s">
        <v>122</v>
      </c>
      <c r="AD107" s="15">
        <v>37</v>
      </c>
      <c r="AE107" s="15">
        <v>127</v>
      </c>
      <c r="AF107" s="15">
        <v>900</v>
      </c>
      <c r="AG107" s="15" t="s">
        <v>186</v>
      </c>
      <c r="AH107" s="15" t="s">
        <v>419</v>
      </c>
      <c r="AI107" s="25"/>
    </row>
    <row r="108" ht="35.1" customHeight="1" spans="1:35">
      <c r="A108" s="16" t="s">
        <v>54</v>
      </c>
      <c r="B108" s="15">
        <v>8</v>
      </c>
      <c r="C108" s="15"/>
      <c r="D108" s="15"/>
      <c r="E108" s="15"/>
      <c r="F108" s="15"/>
      <c r="G108" s="15"/>
      <c r="H108" s="15"/>
      <c r="I108" s="15"/>
      <c r="J108" s="15">
        <f>SUM(J109:J116)</f>
        <v>400</v>
      </c>
      <c r="K108" s="15">
        <f t="shared" ref="K108:W108" si="27">SUM(K109:K116)</f>
        <v>400</v>
      </c>
      <c r="L108" s="15">
        <f t="shared" si="27"/>
        <v>0</v>
      </c>
      <c r="M108" s="15">
        <f t="shared" si="27"/>
        <v>0</v>
      </c>
      <c r="N108" s="15">
        <f t="shared" si="27"/>
        <v>400</v>
      </c>
      <c r="O108" s="15">
        <f t="shared" si="27"/>
        <v>0</v>
      </c>
      <c r="P108" s="15">
        <f t="shared" si="27"/>
        <v>0</v>
      </c>
      <c r="Q108" s="15">
        <f t="shared" si="27"/>
        <v>0</v>
      </c>
      <c r="R108" s="15">
        <f t="shared" si="27"/>
        <v>0</v>
      </c>
      <c r="S108" s="15">
        <f t="shared" si="27"/>
        <v>0</v>
      </c>
      <c r="T108" s="15">
        <f t="shared" si="27"/>
        <v>0</v>
      </c>
      <c r="U108" s="15">
        <f t="shared" si="27"/>
        <v>0</v>
      </c>
      <c r="V108" s="15">
        <f t="shared" si="27"/>
        <v>0</v>
      </c>
      <c r="W108" s="15">
        <f t="shared" si="27"/>
        <v>0</v>
      </c>
      <c r="X108" s="15"/>
      <c r="Y108" s="15"/>
      <c r="Z108" s="15"/>
      <c r="AA108" s="15"/>
      <c r="AB108" s="15"/>
      <c r="AC108" s="15"/>
      <c r="AD108" s="15">
        <f t="shared" ref="AD108:AF108" si="28">SUM(AD109:AD116)</f>
        <v>240</v>
      </c>
      <c r="AE108" s="15">
        <f t="shared" si="28"/>
        <v>800</v>
      </c>
      <c r="AF108" s="15">
        <f t="shared" si="28"/>
        <v>2800</v>
      </c>
      <c r="AG108" s="15"/>
      <c r="AH108" s="15"/>
      <c r="AI108" s="25"/>
    </row>
    <row r="109" ht="65" customHeight="1" spans="1:35">
      <c r="A109" s="17">
        <v>1</v>
      </c>
      <c r="B109" s="15" t="s">
        <v>420</v>
      </c>
      <c r="C109" s="15" t="s">
        <v>421</v>
      </c>
      <c r="D109" s="15" t="s">
        <v>148</v>
      </c>
      <c r="E109" s="15" t="s">
        <v>158</v>
      </c>
      <c r="F109" s="15" t="s">
        <v>130</v>
      </c>
      <c r="G109" s="15" t="s">
        <v>142</v>
      </c>
      <c r="H109" s="15" t="s">
        <v>143</v>
      </c>
      <c r="I109" s="15">
        <v>13891512999</v>
      </c>
      <c r="J109" s="15">
        <v>50</v>
      </c>
      <c r="K109" s="15">
        <v>50</v>
      </c>
      <c r="L109" s="15"/>
      <c r="M109" s="15"/>
      <c r="N109" s="15">
        <v>50</v>
      </c>
      <c r="O109" s="15"/>
      <c r="P109" s="15"/>
      <c r="Q109" s="15"/>
      <c r="R109" s="15"/>
      <c r="S109" s="15"/>
      <c r="T109" s="15"/>
      <c r="U109" s="15"/>
      <c r="V109" s="15"/>
      <c r="W109" s="15"/>
      <c r="X109" s="15" t="s">
        <v>121</v>
      </c>
      <c r="Y109" s="15" t="s">
        <v>103</v>
      </c>
      <c r="Z109" s="15" t="s">
        <v>103</v>
      </c>
      <c r="AA109" s="15" t="s">
        <v>122</v>
      </c>
      <c r="AB109" s="15" t="s">
        <v>122</v>
      </c>
      <c r="AC109" s="15" t="s">
        <v>122</v>
      </c>
      <c r="AD109" s="15">
        <v>30</v>
      </c>
      <c r="AE109" s="15">
        <v>100</v>
      </c>
      <c r="AF109" s="15">
        <v>350</v>
      </c>
      <c r="AG109" s="15" t="s">
        <v>422</v>
      </c>
      <c r="AH109" s="15" t="s">
        <v>423</v>
      </c>
      <c r="AI109" s="25"/>
    </row>
    <row r="110" ht="65" customHeight="1" spans="1:35">
      <c r="A110" s="17">
        <v>2</v>
      </c>
      <c r="B110" s="15" t="s">
        <v>424</v>
      </c>
      <c r="C110" s="15" t="s">
        <v>421</v>
      </c>
      <c r="D110" s="15" t="s">
        <v>148</v>
      </c>
      <c r="E110" s="15" t="s">
        <v>384</v>
      </c>
      <c r="F110" s="15" t="s">
        <v>130</v>
      </c>
      <c r="G110" s="15" t="s">
        <v>142</v>
      </c>
      <c r="H110" s="15" t="s">
        <v>143</v>
      </c>
      <c r="I110" s="15">
        <v>13891512999</v>
      </c>
      <c r="J110" s="15">
        <v>50</v>
      </c>
      <c r="K110" s="15">
        <v>50</v>
      </c>
      <c r="L110" s="15"/>
      <c r="M110" s="15"/>
      <c r="N110" s="15">
        <v>50</v>
      </c>
      <c r="O110" s="15"/>
      <c r="P110" s="15"/>
      <c r="Q110" s="15"/>
      <c r="R110" s="15"/>
      <c r="S110" s="15"/>
      <c r="T110" s="15"/>
      <c r="U110" s="15"/>
      <c r="V110" s="15"/>
      <c r="W110" s="15"/>
      <c r="X110" s="15" t="s">
        <v>121</v>
      </c>
      <c r="Y110" s="15" t="s">
        <v>103</v>
      </c>
      <c r="Z110" s="15" t="s">
        <v>103</v>
      </c>
      <c r="AA110" s="15" t="s">
        <v>122</v>
      </c>
      <c r="AB110" s="15" t="s">
        <v>122</v>
      </c>
      <c r="AC110" s="15" t="s">
        <v>122</v>
      </c>
      <c r="AD110" s="15">
        <v>30</v>
      </c>
      <c r="AE110" s="15">
        <v>100</v>
      </c>
      <c r="AF110" s="15">
        <v>350</v>
      </c>
      <c r="AG110" s="15" t="s">
        <v>422</v>
      </c>
      <c r="AH110" s="15" t="s">
        <v>423</v>
      </c>
      <c r="AI110" s="25"/>
    </row>
    <row r="111" ht="65" customHeight="1" spans="1:35">
      <c r="A111" s="17">
        <v>3</v>
      </c>
      <c r="B111" s="15" t="s">
        <v>425</v>
      </c>
      <c r="C111" s="15" t="s">
        <v>421</v>
      </c>
      <c r="D111" s="15" t="s">
        <v>148</v>
      </c>
      <c r="E111" s="15" t="s">
        <v>426</v>
      </c>
      <c r="F111" s="15" t="s">
        <v>130</v>
      </c>
      <c r="G111" s="15" t="s">
        <v>142</v>
      </c>
      <c r="H111" s="15" t="s">
        <v>143</v>
      </c>
      <c r="I111" s="15">
        <v>13891512999</v>
      </c>
      <c r="J111" s="15">
        <v>50</v>
      </c>
      <c r="K111" s="15">
        <v>50</v>
      </c>
      <c r="L111" s="15"/>
      <c r="M111" s="15"/>
      <c r="N111" s="15">
        <v>50</v>
      </c>
      <c r="O111" s="15"/>
      <c r="P111" s="15"/>
      <c r="Q111" s="15"/>
      <c r="R111" s="15"/>
      <c r="S111" s="15"/>
      <c r="T111" s="15"/>
      <c r="U111" s="15"/>
      <c r="V111" s="15"/>
      <c r="W111" s="15"/>
      <c r="X111" s="15" t="s">
        <v>121</v>
      </c>
      <c r="Y111" s="15" t="s">
        <v>103</v>
      </c>
      <c r="Z111" s="15" t="s">
        <v>103</v>
      </c>
      <c r="AA111" s="15" t="s">
        <v>122</v>
      </c>
      <c r="AB111" s="15" t="s">
        <v>122</v>
      </c>
      <c r="AC111" s="15" t="s">
        <v>122</v>
      </c>
      <c r="AD111" s="15">
        <v>30</v>
      </c>
      <c r="AE111" s="15">
        <v>100</v>
      </c>
      <c r="AF111" s="15">
        <v>350</v>
      </c>
      <c r="AG111" s="15" t="s">
        <v>422</v>
      </c>
      <c r="AH111" s="15" t="s">
        <v>423</v>
      </c>
      <c r="AI111" s="25"/>
    </row>
    <row r="112" ht="65" customHeight="1" spans="1:35">
      <c r="A112" s="17">
        <v>4</v>
      </c>
      <c r="B112" s="15" t="s">
        <v>427</v>
      </c>
      <c r="C112" s="15" t="s">
        <v>421</v>
      </c>
      <c r="D112" s="15" t="s">
        <v>148</v>
      </c>
      <c r="E112" s="15" t="s">
        <v>154</v>
      </c>
      <c r="F112" s="15" t="s">
        <v>130</v>
      </c>
      <c r="G112" s="15" t="s">
        <v>142</v>
      </c>
      <c r="H112" s="15" t="s">
        <v>143</v>
      </c>
      <c r="I112" s="15">
        <v>13891512999</v>
      </c>
      <c r="J112" s="15">
        <v>50</v>
      </c>
      <c r="K112" s="15">
        <v>50</v>
      </c>
      <c r="L112" s="15"/>
      <c r="M112" s="15"/>
      <c r="N112" s="15">
        <v>50</v>
      </c>
      <c r="O112" s="15"/>
      <c r="P112" s="15"/>
      <c r="Q112" s="15"/>
      <c r="R112" s="15"/>
      <c r="S112" s="15"/>
      <c r="T112" s="15"/>
      <c r="U112" s="15"/>
      <c r="V112" s="15"/>
      <c r="W112" s="15"/>
      <c r="X112" s="15" t="s">
        <v>121</v>
      </c>
      <c r="Y112" s="15" t="s">
        <v>103</v>
      </c>
      <c r="Z112" s="15" t="s">
        <v>103</v>
      </c>
      <c r="AA112" s="15" t="s">
        <v>122</v>
      </c>
      <c r="AB112" s="15" t="s">
        <v>122</v>
      </c>
      <c r="AC112" s="15" t="s">
        <v>122</v>
      </c>
      <c r="AD112" s="15">
        <v>30</v>
      </c>
      <c r="AE112" s="15">
        <v>100</v>
      </c>
      <c r="AF112" s="15">
        <v>350</v>
      </c>
      <c r="AG112" s="15" t="s">
        <v>422</v>
      </c>
      <c r="AH112" s="15" t="s">
        <v>423</v>
      </c>
      <c r="AI112" s="25"/>
    </row>
    <row r="113" ht="65" customHeight="1" spans="1:35">
      <c r="A113" s="17">
        <v>5</v>
      </c>
      <c r="B113" s="15" t="s">
        <v>428</v>
      </c>
      <c r="C113" s="15" t="s">
        <v>421</v>
      </c>
      <c r="D113" s="15" t="s">
        <v>148</v>
      </c>
      <c r="E113" s="15" t="s">
        <v>429</v>
      </c>
      <c r="F113" s="15" t="s">
        <v>130</v>
      </c>
      <c r="G113" s="15" t="s">
        <v>142</v>
      </c>
      <c r="H113" s="15" t="s">
        <v>143</v>
      </c>
      <c r="I113" s="15">
        <v>13891512999</v>
      </c>
      <c r="J113" s="15">
        <v>50</v>
      </c>
      <c r="K113" s="15">
        <v>50</v>
      </c>
      <c r="L113" s="15"/>
      <c r="M113" s="15"/>
      <c r="N113" s="15">
        <v>50</v>
      </c>
      <c r="O113" s="15"/>
      <c r="P113" s="15"/>
      <c r="Q113" s="15"/>
      <c r="R113" s="15"/>
      <c r="S113" s="15"/>
      <c r="T113" s="15"/>
      <c r="U113" s="15"/>
      <c r="V113" s="15"/>
      <c r="W113" s="15"/>
      <c r="X113" s="15" t="s">
        <v>121</v>
      </c>
      <c r="Y113" s="15" t="s">
        <v>103</v>
      </c>
      <c r="Z113" s="15" t="s">
        <v>103</v>
      </c>
      <c r="AA113" s="15" t="s">
        <v>122</v>
      </c>
      <c r="AB113" s="15" t="s">
        <v>122</v>
      </c>
      <c r="AC113" s="15" t="s">
        <v>122</v>
      </c>
      <c r="AD113" s="15">
        <v>30</v>
      </c>
      <c r="AE113" s="15">
        <v>100</v>
      </c>
      <c r="AF113" s="15">
        <v>350</v>
      </c>
      <c r="AG113" s="15" t="s">
        <v>422</v>
      </c>
      <c r="AH113" s="15" t="s">
        <v>423</v>
      </c>
      <c r="AI113" s="25"/>
    </row>
    <row r="114" ht="65" customHeight="1" spans="1:35">
      <c r="A114" s="17">
        <v>6</v>
      </c>
      <c r="B114" s="15" t="s">
        <v>430</v>
      </c>
      <c r="C114" s="15" t="s">
        <v>421</v>
      </c>
      <c r="D114" s="15" t="s">
        <v>148</v>
      </c>
      <c r="E114" s="15" t="s">
        <v>431</v>
      </c>
      <c r="F114" s="15" t="s">
        <v>130</v>
      </c>
      <c r="G114" s="15" t="s">
        <v>142</v>
      </c>
      <c r="H114" s="15" t="s">
        <v>143</v>
      </c>
      <c r="I114" s="15">
        <v>13891512999</v>
      </c>
      <c r="J114" s="15">
        <v>50</v>
      </c>
      <c r="K114" s="15">
        <v>50</v>
      </c>
      <c r="L114" s="15"/>
      <c r="M114" s="15"/>
      <c r="N114" s="15">
        <v>50</v>
      </c>
      <c r="O114" s="15"/>
      <c r="P114" s="15"/>
      <c r="Q114" s="15"/>
      <c r="R114" s="15"/>
      <c r="S114" s="15"/>
      <c r="T114" s="15"/>
      <c r="U114" s="15"/>
      <c r="V114" s="15"/>
      <c r="W114" s="15"/>
      <c r="X114" s="15" t="s">
        <v>121</v>
      </c>
      <c r="Y114" s="15" t="s">
        <v>103</v>
      </c>
      <c r="Z114" s="15" t="s">
        <v>122</v>
      </c>
      <c r="AA114" s="15" t="s">
        <v>122</v>
      </c>
      <c r="AB114" s="15" t="s">
        <v>122</v>
      </c>
      <c r="AC114" s="15" t="s">
        <v>122</v>
      </c>
      <c r="AD114" s="15">
        <v>30</v>
      </c>
      <c r="AE114" s="15">
        <v>100</v>
      </c>
      <c r="AF114" s="15">
        <v>350</v>
      </c>
      <c r="AG114" s="15" t="s">
        <v>422</v>
      </c>
      <c r="AH114" s="15" t="s">
        <v>423</v>
      </c>
      <c r="AI114" s="25"/>
    </row>
    <row r="115" ht="65" customHeight="1" spans="1:35">
      <c r="A115" s="17">
        <v>7</v>
      </c>
      <c r="B115" s="15" t="s">
        <v>432</v>
      </c>
      <c r="C115" s="15" t="s">
        <v>421</v>
      </c>
      <c r="D115" s="15" t="s">
        <v>148</v>
      </c>
      <c r="E115" s="15" t="s">
        <v>433</v>
      </c>
      <c r="F115" s="15" t="s">
        <v>130</v>
      </c>
      <c r="G115" s="15" t="s">
        <v>142</v>
      </c>
      <c r="H115" s="15" t="s">
        <v>143</v>
      </c>
      <c r="I115" s="15">
        <v>13891512999</v>
      </c>
      <c r="J115" s="15">
        <v>50</v>
      </c>
      <c r="K115" s="15">
        <v>50</v>
      </c>
      <c r="L115" s="15"/>
      <c r="M115" s="15"/>
      <c r="N115" s="15">
        <v>50</v>
      </c>
      <c r="O115" s="15"/>
      <c r="P115" s="15"/>
      <c r="Q115" s="15"/>
      <c r="R115" s="15"/>
      <c r="S115" s="15"/>
      <c r="T115" s="15"/>
      <c r="U115" s="15"/>
      <c r="V115" s="15"/>
      <c r="W115" s="15"/>
      <c r="X115" s="15" t="s">
        <v>121</v>
      </c>
      <c r="Y115" s="15" t="s">
        <v>103</v>
      </c>
      <c r="Z115" s="15" t="s">
        <v>103</v>
      </c>
      <c r="AA115" s="15" t="s">
        <v>122</v>
      </c>
      <c r="AB115" s="15" t="s">
        <v>122</v>
      </c>
      <c r="AC115" s="15" t="s">
        <v>122</v>
      </c>
      <c r="AD115" s="15">
        <v>30</v>
      </c>
      <c r="AE115" s="15">
        <v>100</v>
      </c>
      <c r="AF115" s="15">
        <v>350</v>
      </c>
      <c r="AG115" s="15" t="s">
        <v>422</v>
      </c>
      <c r="AH115" s="15" t="s">
        <v>423</v>
      </c>
      <c r="AI115" s="25"/>
    </row>
    <row r="116" ht="65" customHeight="1" spans="1:35">
      <c r="A116" s="17">
        <v>8</v>
      </c>
      <c r="B116" s="15" t="s">
        <v>434</v>
      </c>
      <c r="C116" s="15" t="s">
        <v>421</v>
      </c>
      <c r="D116" s="15" t="s">
        <v>148</v>
      </c>
      <c r="E116" s="15" t="s">
        <v>435</v>
      </c>
      <c r="F116" s="15" t="s">
        <v>130</v>
      </c>
      <c r="G116" s="15" t="s">
        <v>142</v>
      </c>
      <c r="H116" s="15" t="s">
        <v>143</v>
      </c>
      <c r="I116" s="15">
        <v>13891512999</v>
      </c>
      <c r="J116" s="15">
        <v>50</v>
      </c>
      <c r="K116" s="15">
        <v>50</v>
      </c>
      <c r="L116" s="15"/>
      <c r="M116" s="15"/>
      <c r="N116" s="15">
        <v>50</v>
      </c>
      <c r="O116" s="15"/>
      <c r="P116" s="15"/>
      <c r="Q116" s="15"/>
      <c r="R116" s="15"/>
      <c r="S116" s="15"/>
      <c r="T116" s="15"/>
      <c r="U116" s="15"/>
      <c r="V116" s="15"/>
      <c r="W116" s="15"/>
      <c r="X116" s="15" t="s">
        <v>121</v>
      </c>
      <c r="Y116" s="15" t="s">
        <v>103</v>
      </c>
      <c r="Z116" s="15" t="s">
        <v>122</v>
      </c>
      <c r="AA116" s="15" t="s">
        <v>122</v>
      </c>
      <c r="AB116" s="15" t="s">
        <v>122</v>
      </c>
      <c r="AC116" s="15" t="s">
        <v>122</v>
      </c>
      <c r="AD116" s="15">
        <v>30</v>
      </c>
      <c r="AE116" s="15">
        <v>100</v>
      </c>
      <c r="AF116" s="15">
        <v>350</v>
      </c>
      <c r="AG116" s="15" t="s">
        <v>422</v>
      </c>
      <c r="AH116" s="15" t="s">
        <v>423</v>
      </c>
      <c r="AI116" s="25"/>
    </row>
    <row r="117" ht="35.1" customHeight="1" spans="1:35">
      <c r="A117" s="14" t="s">
        <v>55</v>
      </c>
      <c r="B117" s="13">
        <f>B118+B120+B122+B123+B125</f>
        <v>4</v>
      </c>
      <c r="C117" s="13"/>
      <c r="D117" s="13"/>
      <c r="E117" s="13"/>
      <c r="F117" s="13"/>
      <c r="G117" s="13"/>
      <c r="H117" s="13"/>
      <c r="I117" s="13"/>
      <c r="J117" s="13">
        <f>J118+J120+J122+J123+J125</f>
        <v>5106.8</v>
      </c>
      <c r="K117" s="13">
        <f t="shared" ref="K117:W117" si="29">K118+K120+K122+K123+K125</f>
        <v>0</v>
      </c>
      <c r="L117" s="13">
        <f t="shared" si="29"/>
        <v>0</v>
      </c>
      <c r="M117" s="13">
        <f t="shared" si="29"/>
        <v>0</v>
      </c>
      <c r="N117" s="13">
        <f t="shared" si="29"/>
        <v>0</v>
      </c>
      <c r="O117" s="13">
        <f t="shared" si="29"/>
        <v>0</v>
      </c>
      <c r="P117" s="13">
        <f t="shared" si="29"/>
        <v>5106.8</v>
      </c>
      <c r="Q117" s="13">
        <f t="shared" si="29"/>
        <v>0</v>
      </c>
      <c r="R117" s="13">
        <f t="shared" si="29"/>
        <v>0</v>
      </c>
      <c r="S117" s="13">
        <f t="shared" si="29"/>
        <v>0</v>
      </c>
      <c r="T117" s="13">
        <f t="shared" si="29"/>
        <v>0</v>
      </c>
      <c r="U117" s="13">
        <f t="shared" si="29"/>
        <v>0</v>
      </c>
      <c r="V117" s="13">
        <f t="shared" si="29"/>
        <v>0</v>
      </c>
      <c r="W117" s="13">
        <f t="shared" si="29"/>
        <v>0</v>
      </c>
      <c r="X117" s="13"/>
      <c r="Y117" s="13"/>
      <c r="Z117" s="13"/>
      <c r="AA117" s="13"/>
      <c r="AB117" s="13"/>
      <c r="AC117" s="13"/>
      <c r="AD117" s="13">
        <f t="shared" ref="AD117:AF117" si="30">AD118+AD120+AD122+AD123+AD125</f>
        <v>3724</v>
      </c>
      <c r="AE117" s="13">
        <f t="shared" si="30"/>
        <v>6277</v>
      </c>
      <c r="AF117" s="13">
        <f t="shared" si="30"/>
        <v>8880</v>
      </c>
      <c r="AG117" s="15"/>
      <c r="AH117" s="15"/>
      <c r="AI117" s="25"/>
    </row>
    <row r="118" ht="35.1" customHeight="1" spans="1:35">
      <c r="A118" s="16" t="s">
        <v>56</v>
      </c>
      <c r="B118" s="15">
        <v>1</v>
      </c>
      <c r="C118" s="15"/>
      <c r="D118" s="15"/>
      <c r="E118" s="15"/>
      <c r="F118" s="15"/>
      <c r="G118" s="15"/>
      <c r="H118" s="15"/>
      <c r="I118" s="15"/>
      <c r="J118" s="15">
        <f>J119</f>
        <v>2918</v>
      </c>
      <c r="K118" s="15">
        <f t="shared" ref="K118:W118" si="31">K119</f>
        <v>0</v>
      </c>
      <c r="L118" s="15">
        <f t="shared" si="31"/>
        <v>0</v>
      </c>
      <c r="M118" s="15">
        <f t="shared" si="31"/>
        <v>0</v>
      </c>
      <c r="N118" s="15">
        <f t="shared" si="31"/>
        <v>0</v>
      </c>
      <c r="O118" s="15">
        <f t="shared" si="31"/>
        <v>0</v>
      </c>
      <c r="P118" s="15">
        <f t="shared" si="31"/>
        <v>2918</v>
      </c>
      <c r="Q118" s="15">
        <f t="shared" si="31"/>
        <v>0</v>
      </c>
      <c r="R118" s="15">
        <f t="shared" si="31"/>
        <v>0</v>
      </c>
      <c r="S118" s="15">
        <f t="shared" si="31"/>
        <v>0</v>
      </c>
      <c r="T118" s="15">
        <f t="shared" si="31"/>
        <v>0</v>
      </c>
      <c r="U118" s="15">
        <f t="shared" si="31"/>
        <v>0</v>
      </c>
      <c r="V118" s="15">
        <f t="shared" si="31"/>
        <v>0</v>
      </c>
      <c r="W118" s="15">
        <f t="shared" si="31"/>
        <v>0</v>
      </c>
      <c r="X118" s="15"/>
      <c r="Y118" s="15"/>
      <c r="Z118" s="15"/>
      <c r="AA118" s="15"/>
      <c r="AB118" s="15"/>
      <c r="AC118" s="15"/>
      <c r="AD118" s="15">
        <f t="shared" ref="AD118:AF118" si="32">AD119</f>
        <v>2370</v>
      </c>
      <c r="AE118" s="15">
        <f t="shared" si="32"/>
        <v>4888</v>
      </c>
      <c r="AF118" s="15">
        <f t="shared" si="32"/>
        <v>6004</v>
      </c>
      <c r="AG118" s="15"/>
      <c r="AH118" s="15"/>
      <c r="AI118" s="25"/>
    </row>
    <row r="119" ht="65" customHeight="1" spans="1:35">
      <c r="A119" s="17">
        <v>1</v>
      </c>
      <c r="B119" s="15" t="s">
        <v>436</v>
      </c>
      <c r="C119" s="15" t="s">
        <v>437</v>
      </c>
      <c r="D119" s="15" t="s">
        <v>148</v>
      </c>
      <c r="E119" s="15" t="s">
        <v>438</v>
      </c>
      <c r="F119" s="15" t="s">
        <v>130</v>
      </c>
      <c r="G119" s="15" t="s">
        <v>439</v>
      </c>
      <c r="H119" s="15" t="s">
        <v>440</v>
      </c>
      <c r="I119" s="15">
        <v>13891539776</v>
      </c>
      <c r="J119" s="15">
        <v>2918</v>
      </c>
      <c r="K119" s="15"/>
      <c r="L119" s="15"/>
      <c r="M119" s="15"/>
      <c r="N119" s="15"/>
      <c r="O119" s="15"/>
      <c r="P119" s="15">
        <v>2918</v>
      </c>
      <c r="Q119" s="15"/>
      <c r="R119" s="15"/>
      <c r="S119" s="15"/>
      <c r="T119" s="15"/>
      <c r="U119" s="15"/>
      <c r="V119" s="15"/>
      <c r="W119" s="15"/>
      <c r="X119" s="15" t="s">
        <v>121</v>
      </c>
      <c r="Y119" s="15" t="s">
        <v>103</v>
      </c>
      <c r="Z119" s="15" t="s">
        <v>122</v>
      </c>
      <c r="AA119" s="15" t="s">
        <v>122</v>
      </c>
      <c r="AB119" s="15" t="s">
        <v>122</v>
      </c>
      <c r="AC119" s="15" t="s">
        <v>122</v>
      </c>
      <c r="AD119" s="15">
        <v>2370</v>
      </c>
      <c r="AE119" s="15">
        <v>4888</v>
      </c>
      <c r="AF119" s="15">
        <v>6004</v>
      </c>
      <c r="AG119" s="15" t="s">
        <v>441</v>
      </c>
      <c r="AH119" s="15" t="s">
        <v>442</v>
      </c>
      <c r="AI119" s="25"/>
    </row>
    <row r="120" ht="35.1" customHeight="1" spans="1:35">
      <c r="A120" s="16" t="s">
        <v>57</v>
      </c>
      <c r="B120" s="15">
        <v>1</v>
      </c>
      <c r="C120" s="15"/>
      <c r="D120" s="15"/>
      <c r="E120" s="15"/>
      <c r="F120" s="15"/>
      <c r="G120" s="15"/>
      <c r="H120" s="15"/>
      <c r="I120" s="15"/>
      <c r="J120" s="15">
        <f>J121</f>
        <v>1215.5</v>
      </c>
      <c r="K120" s="15">
        <f t="shared" ref="K120:W120" si="33">K121</f>
        <v>0</v>
      </c>
      <c r="L120" s="15">
        <f t="shared" si="33"/>
        <v>0</v>
      </c>
      <c r="M120" s="15">
        <f t="shared" si="33"/>
        <v>0</v>
      </c>
      <c r="N120" s="15">
        <f t="shared" si="33"/>
        <v>0</v>
      </c>
      <c r="O120" s="15">
        <f t="shared" si="33"/>
        <v>0</v>
      </c>
      <c r="P120" s="15">
        <f t="shared" si="33"/>
        <v>1215.5</v>
      </c>
      <c r="Q120" s="15">
        <f t="shared" si="33"/>
        <v>0</v>
      </c>
      <c r="R120" s="15">
        <f t="shared" si="33"/>
        <v>0</v>
      </c>
      <c r="S120" s="15">
        <f t="shared" si="33"/>
        <v>0</v>
      </c>
      <c r="T120" s="15">
        <f t="shared" si="33"/>
        <v>0</v>
      </c>
      <c r="U120" s="15">
        <f t="shared" si="33"/>
        <v>0</v>
      </c>
      <c r="V120" s="15">
        <f t="shared" si="33"/>
        <v>0</v>
      </c>
      <c r="W120" s="15">
        <f t="shared" si="33"/>
        <v>0</v>
      </c>
      <c r="X120" s="15"/>
      <c r="Y120" s="15"/>
      <c r="Z120" s="15"/>
      <c r="AA120" s="15"/>
      <c r="AB120" s="15"/>
      <c r="AC120" s="15"/>
      <c r="AD120" s="15">
        <f t="shared" ref="AD120:AF120" si="34">AD121</f>
        <v>1004</v>
      </c>
      <c r="AE120" s="15">
        <f t="shared" si="34"/>
        <v>1039</v>
      </c>
      <c r="AF120" s="15">
        <f t="shared" si="34"/>
        <v>1056</v>
      </c>
      <c r="AG120" s="15"/>
      <c r="AH120" s="15"/>
      <c r="AI120" s="25"/>
    </row>
    <row r="121" ht="65" customHeight="1" spans="1:35">
      <c r="A121" s="17">
        <v>1</v>
      </c>
      <c r="B121" s="15" t="s">
        <v>443</v>
      </c>
      <c r="C121" s="15" t="s">
        <v>444</v>
      </c>
      <c r="D121" s="15" t="s">
        <v>148</v>
      </c>
      <c r="E121" s="15" t="s">
        <v>438</v>
      </c>
      <c r="F121" s="15" t="s">
        <v>130</v>
      </c>
      <c r="G121" s="15" t="s">
        <v>439</v>
      </c>
      <c r="H121" s="15" t="s">
        <v>440</v>
      </c>
      <c r="I121" s="15">
        <v>13891539776</v>
      </c>
      <c r="J121" s="15">
        <v>1215.5</v>
      </c>
      <c r="K121" s="15"/>
      <c r="L121" s="15"/>
      <c r="M121" s="15"/>
      <c r="N121" s="15"/>
      <c r="O121" s="15"/>
      <c r="P121" s="15">
        <v>1215.5</v>
      </c>
      <c r="Q121" s="15"/>
      <c r="R121" s="15"/>
      <c r="S121" s="15"/>
      <c r="T121" s="15"/>
      <c r="U121" s="15"/>
      <c r="V121" s="15"/>
      <c r="W121" s="15"/>
      <c r="X121" s="15" t="s">
        <v>121</v>
      </c>
      <c r="Y121" s="15" t="s">
        <v>103</v>
      </c>
      <c r="Z121" s="15" t="s">
        <v>122</v>
      </c>
      <c r="AA121" s="15" t="s">
        <v>122</v>
      </c>
      <c r="AB121" s="15" t="s">
        <v>122</v>
      </c>
      <c r="AC121" s="15" t="s">
        <v>122</v>
      </c>
      <c r="AD121" s="15">
        <v>1004</v>
      </c>
      <c r="AE121" s="15">
        <v>1039</v>
      </c>
      <c r="AF121" s="15">
        <v>1056</v>
      </c>
      <c r="AG121" s="15" t="s">
        <v>445</v>
      </c>
      <c r="AH121" s="15" t="s">
        <v>446</v>
      </c>
      <c r="AI121" s="25"/>
    </row>
    <row r="122" ht="35.1" customHeight="1" spans="1:35">
      <c r="A122" s="16" t="s">
        <v>58</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25"/>
    </row>
    <row r="123" ht="35.1" customHeight="1" spans="1:35">
      <c r="A123" s="16" t="s">
        <v>59</v>
      </c>
      <c r="B123" s="15">
        <v>1</v>
      </c>
      <c r="C123" s="15"/>
      <c r="D123" s="15"/>
      <c r="E123" s="15"/>
      <c r="F123" s="15"/>
      <c r="G123" s="15"/>
      <c r="H123" s="15"/>
      <c r="I123" s="15"/>
      <c r="J123" s="15">
        <f>J124</f>
        <v>360.9</v>
      </c>
      <c r="K123" s="15">
        <f t="shared" ref="K123:W123" si="35">K124</f>
        <v>0</v>
      </c>
      <c r="L123" s="15">
        <f t="shared" si="35"/>
        <v>0</v>
      </c>
      <c r="M123" s="15">
        <f t="shared" si="35"/>
        <v>0</v>
      </c>
      <c r="N123" s="15">
        <f t="shared" si="35"/>
        <v>0</v>
      </c>
      <c r="O123" s="15">
        <f t="shared" si="35"/>
        <v>0</v>
      </c>
      <c r="P123" s="15">
        <f t="shared" si="35"/>
        <v>360.9</v>
      </c>
      <c r="Q123" s="15">
        <f t="shared" si="35"/>
        <v>0</v>
      </c>
      <c r="R123" s="15">
        <f t="shared" si="35"/>
        <v>0</v>
      </c>
      <c r="S123" s="15">
        <f t="shared" si="35"/>
        <v>0</v>
      </c>
      <c r="T123" s="15">
        <f t="shared" si="35"/>
        <v>0</v>
      </c>
      <c r="U123" s="15">
        <f t="shared" si="35"/>
        <v>0</v>
      </c>
      <c r="V123" s="15">
        <f t="shared" si="35"/>
        <v>0</v>
      </c>
      <c r="W123" s="15">
        <f t="shared" si="35"/>
        <v>0</v>
      </c>
      <c r="X123" s="15"/>
      <c r="Y123" s="15"/>
      <c r="Z123" s="15"/>
      <c r="AA123" s="15"/>
      <c r="AB123" s="15"/>
      <c r="AC123" s="15"/>
      <c r="AD123" s="15">
        <f t="shared" ref="AD123:AF123" si="36">AD124</f>
        <v>41</v>
      </c>
      <c r="AE123" s="15">
        <f t="shared" si="36"/>
        <v>41</v>
      </c>
      <c r="AF123" s="15">
        <f t="shared" si="36"/>
        <v>65</v>
      </c>
      <c r="AG123" s="15"/>
      <c r="AH123" s="15"/>
      <c r="AI123" s="25"/>
    </row>
    <row r="124" ht="65" customHeight="1" spans="1:35">
      <c r="A124" s="17">
        <v>1</v>
      </c>
      <c r="B124" s="15" t="s">
        <v>447</v>
      </c>
      <c r="C124" s="15" t="s">
        <v>448</v>
      </c>
      <c r="D124" s="15" t="s">
        <v>148</v>
      </c>
      <c r="E124" s="15" t="s">
        <v>438</v>
      </c>
      <c r="F124" s="15" t="s">
        <v>130</v>
      </c>
      <c r="G124" s="15" t="s">
        <v>439</v>
      </c>
      <c r="H124" s="15" t="s">
        <v>440</v>
      </c>
      <c r="I124" s="15">
        <v>13891539776</v>
      </c>
      <c r="J124" s="15">
        <v>360.9</v>
      </c>
      <c r="K124" s="15"/>
      <c r="L124" s="15"/>
      <c r="M124" s="15"/>
      <c r="N124" s="15"/>
      <c r="O124" s="15"/>
      <c r="P124" s="15">
        <v>360.9</v>
      </c>
      <c r="Q124" s="15"/>
      <c r="R124" s="15"/>
      <c r="S124" s="15"/>
      <c r="T124" s="15"/>
      <c r="U124" s="15"/>
      <c r="V124" s="15"/>
      <c r="W124" s="15"/>
      <c r="X124" s="15" t="s">
        <v>121</v>
      </c>
      <c r="Y124" s="15" t="s">
        <v>103</v>
      </c>
      <c r="Z124" s="15" t="s">
        <v>122</v>
      </c>
      <c r="AA124" s="15" t="s">
        <v>122</v>
      </c>
      <c r="AB124" s="15" t="s">
        <v>122</v>
      </c>
      <c r="AC124" s="15" t="s">
        <v>122</v>
      </c>
      <c r="AD124" s="15">
        <v>41</v>
      </c>
      <c r="AE124" s="15">
        <v>41</v>
      </c>
      <c r="AF124" s="15">
        <v>65</v>
      </c>
      <c r="AG124" s="15" t="s">
        <v>449</v>
      </c>
      <c r="AH124" s="15" t="s">
        <v>450</v>
      </c>
      <c r="AI124" s="25"/>
    </row>
    <row r="125" ht="35.1" customHeight="1" spans="1:35">
      <c r="A125" s="16" t="s">
        <v>60</v>
      </c>
      <c r="B125" s="15">
        <v>1</v>
      </c>
      <c r="C125" s="15"/>
      <c r="D125" s="15"/>
      <c r="E125" s="15"/>
      <c r="F125" s="15"/>
      <c r="G125" s="15"/>
      <c r="H125" s="15"/>
      <c r="I125" s="15"/>
      <c r="J125" s="15">
        <f>J126</f>
        <v>612.4</v>
      </c>
      <c r="K125" s="15">
        <f t="shared" ref="K125:W125" si="37">K126</f>
        <v>0</v>
      </c>
      <c r="L125" s="15">
        <f t="shared" si="37"/>
        <v>0</v>
      </c>
      <c r="M125" s="15">
        <f t="shared" si="37"/>
        <v>0</v>
      </c>
      <c r="N125" s="15">
        <f t="shared" si="37"/>
        <v>0</v>
      </c>
      <c r="O125" s="15">
        <f t="shared" si="37"/>
        <v>0</v>
      </c>
      <c r="P125" s="15">
        <f t="shared" si="37"/>
        <v>612.4</v>
      </c>
      <c r="Q125" s="15">
        <f t="shared" si="37"/>
        <v>0</v>
      </c>
      <c r="R125" s="15">
        <f t="shared" si="37"/>
        <v>0</v>
      </c>
      <c r="S125" s="15">
        <f t="shared" si="37"/>
        <v>0</v>
      </c>
      <c r="T125" s="15">
        <f t="shared" si="37"/>
        <v>0</v>
      </c>
      <c r="U125" s="15">
        <f t="shared" si="37"/>
        <v>0</v>
      </c>
      <c r="V125" s="15">
        <f t="shared" si="37"/>
        <v>0</v>
      </c>
      <c r="W125" s="15">
        <f t="shared" si="37"/>
        <v>0</v>
      </c>
      <c r="X125" s="15"/>
      <c r="Y125" s="15"/>
      <c r="Z125" s="15"/>
      <c r="AA125" s="15"/>
      <c r="AB125" s="15"/>
      <c r="AC125" s="15"/>
      <c r="AD125" s="15">
        <f t="shared" ref="AD125:AF125" si="38">AD126</f>
        <v>309</v>
      </c>
      <c r="AE125" s="15">
        <f t="shared" si="38"/>
        <v>309</v>
      </c>
      <c r="AF125" s="15">
        <f t="shared" si="38"/>
        <v>1755</v>
      </c>
      <c r="AG125" s="15"/>
      <c r="AH125" s="15"/>
      <c r="AI125" s="25"/>
    </row>
    <row r="126" ht="65" customHeight="1" spans="1:35">
      <c r="A126" s="17">
        <v>1</v>
      </c>
      <c r="B126" s="15" t="s">
        <v>451</v>
      </c>
      <c r="C126" s="15" t="s">
        <v>452</v>
      </c>
      <c r="D126" s="15" t="s">
        <v>148</v>
      </c>
      <c r="E126" s="15" t="s">
        <v>438</v>
      </c>
      <c r="F126" s="15" t="s">
        <v>130</v>
      </c>
      <c r="G126" s="15" t="s">
        <v>439</v>
      </c>
      <c r="H126" s="15" t="s">
        <v>440</v>
      </c>
      <c r="I126" s="15">
        <v>13891539776</v>
      </c>
      <c r="J126" s="15">
        <v>612.4</v>
      </c>
      <c r="K126" s="15"/>
      <c r="L126" s="15"/>
      <c r="M126" s="15"/>
      <c r="N126" s="15"/>
      <c r="O126" s="15"/>
      <c r="P126" s="15">
        <v>612.4</v>
      </c>
      <c r="Q126" s="15"/>
      <c r="R126" s="15"/>
      <c r="S126" s="15"/>
      <c r="T126" s="15"/>
      <c r="U126" s="15"/>
      <c r="V126" s="15"/>
      <c r="W126" s="15"/>
      <c r="X126" s="15" t="s">
        <v>121</v>
      </c>
      <c r="Y126" s="15" t="s">
        <v>103</v>
      </c>
      <c r="Z126" s="15" t="s">
        <v>122</v>
      </c>
      <c r="AA126" s="15" t="s">
        <v>122</v>
      </c>
      <c r="AB126" s="15" t="s">
        <v>122</v>
      </c>
      <c r="AC126" s="15" t="s">
        <v>122</v>
      </c>
      <c r="AD126" s="15">
        <v>309</v>
      </c>
      <c r="AE126" s="15">
        <v>309</v>
      </c>
      <c r="AF126" s="15">
        <v>1755</v>
      </c>
      <c r="AG126" s="15" t="s">
        <v>452</v>
      </c>
      <c r="AH126" s="15" t="s">
        <v>453</v>
      </c>
      <c r="AI126" s="25"/>
    </row>
    <row r="127" ht="35.1" customHeight="1" spans="1:35">
      <c r="A127" s="14" t="s">
        <v>61</v>
      </c>
      <c r="B127" s="13">
        <f>B128+B137+B138+B139+B140+B163</f>
        <v>31</v>
      </c>
      <c r="C127" s="13"/>
      <c r="D127" s="13"/>
      <c r="E127" s="13"/>
      <c r="F127" s="13"/>
      <c r="G127" s="13"/>
      <c r="H127" s="13"/>
      <c r="I127" s="13"/>
      <c r="J127" s="13">
        <f>J128+J137+J138+J139+J140+J163</f>
        <v>2185.91</v>
      </c>
      <c r="K127" s="13">
        <f t="shared" ref="K127:W127" si="39">K128+K137+K138+K139+K140+K163</f>
        <v>2122.91</v>
      </c>
      <c r="L127" s="13">
        <f t="shared" si="39"/>
        <v>80</v>
      </c>
      <c r="M127" s="13">
        <f t="shared" si="39"/>
        <v>1482.91</v>
      </c>
      <c r="N127" s="13">
        <f t="shared" si="39"/>
        <v>560</v>
      </c>
      <c r="O127" s="13">
        <f t="shared" si="39"/>
        <v>0</v>
      </c>
      <c r="P127" s="13">
        <f t="shared" si="39"/>
        <v>63</v>
      </c>
      <c r="Q127" s="13">
        <f t="shared" si="39"/>
        <v>0</v>
      </c>
      <c r="R127" s="13">
        <f t="shared" si="39"/>
        <v>0</v>
      </c>
      <c r="S127" s="13">
        <f t="shared" si="39"/>
        <v>0</v>
      </c>
      <c r="T127" s="13">
        <f t="shared" si="39"/>
        <v>0</v>
      </c>
      <c r="U127" s="13">
        <f t="shared" si="39"/>
        <v>0</v>
      </c>
      <c r="V127" s="13">
        <f t="shared" si="39"/>
        <v>0</v>
      </c>
      <c r="W127" s="13">
        <f t="shared" si="39"/>
        <v>0</v>
      </c>
      <c r="X127" s="13"/>
      <c r="Y127" s="13"/>
      <c r="Z127" s="13"/>
      <c r="AA127" s="13"/>
      <c r="AB127" s="13"/>
      <c r="AC127" s="13"/>
      <c r="AD127" s="13">
        <f>AD128+AD137+AD138+AD139+AD140+AD163</f>
        <v>7656</v>
      </c>
      <c r="AE127" s="13">
        <f>AE128+AE137+AE138+AE139+AE140+AE163</f>
        <v>24454</v>
      </c>
      <c r="AF127" s="13">
        <f>AF128+AF137+AF138+AF139+AF140+AF163</f>
        <v>39667.36</v>
      </c>
      <c r="AG127" s="15"/>
      <c r="AH127" s="15"/>
      <c r="AI127" s="25"/>
    </row>
    <row r="128" ht="35.1" customHeight="1" spans="1:35">
      <c r="A128" s="16" t="s">
        <v>62</v>
      </c>
      <c r="B128" s="15">
        <v>8</v>
      </c>
      <c r="C128" s="15"/>
      <c r="D128" s="15"/>
      <c r="E128" s="15"/>
      <c r="F128" s="15"/>
      <c r="G128" s="15"/>
      <c r="H128" s="15"/>
      <c r="I128" s="15"/>
      <c r="J128" s="15">
        <f>SUM(J129:J136)</f>
        <v>375.75</v>
      </c>
      <c r="K128" s="15">
        <f t="shared" ref="K128:W128" si="40">SUM(K129:K136)</f>
        <v>375.75</v>
      </c>
      <c r="L128" s="15">
        <f t="shared" si="40"/>
        <v>0</v>
      </c>
      <c r="M128" s="15">
        <f t="shared" si="40"/>
        <v>375.75</v>
      </c>
      <c r="N128" s="15">
        <f t="shared" si="40"/>
        <v>0</v>
      </c>
      <c r="O128" s="15">
        <f t="shared" si="40"/>
        <v>0</v>
      </c>
      <c r="P128" s="15">
        <f t="shared" si="40"/>
        <v>0</v>
      </c>
      <c r="Q128" s="15">
        <f t="shared" si="40"/>
        <v>0</v>
      </c>
      <c r="R128" s="15">
        <f t="shared" si="40"/>
        <v>0</v>
      </c>
      <c r="S128" s="15">
        <f t="shared" si="40"/>
        <v>0</v>
      </c>
      <c r="T128" s="15">
        <f t="shared" si="40"/>
        <v>0</v>
      </c>
      <c r="U128" s="15">
        <f t="shared" si="40"/>
        <v>0</v>
      </c>
      <c r="V128" s="15">
        <f t="shared" si="40"/>
        <v>0</v>
      </c>
      <c r="W128" s="15">
        <f t="shared" si="40"/>
        <v>0</v>
      </c>
      <c r="X128" s="15"/>
      <c r="Y128" s="15"/>
      <c r="Z128" s="15"/>
      <c r="AA128" s="15"/>
      <c r="AB128" s="15"/>
      <c r="AC128" s="15"/>
      <c r="AD128" s="15">
        <f>SUM(AD129:AD136)</f>
        <v>686</v>
      </c>
      <c r="AE128" s="15">
        <f>SUM(AE129:AE136)</f>
        <v>2189</v>
      </c>
      <c r="AF128" s="15">
        <f>SUM(AF129:AF136)</f>
        <v>5764.36</v>
      </c>
      <c r="AG128" s="15"/>
      <c r="AH128" s="15"/>
      <c r="AI128" s="25"/>
    </row>
    <row r="129" ht="65" customHeight="1" spans="1:35">
      <c r="A129" s="17">
        <v>1</v>
      </c>
      <c r="B129" s="15" t="s">
        <v>454</v>
      </c>
      <c r="C129" s="15" t="s">
        <v>455</v>
      </c>
      <c r="D129" s="15" t="s">
        <v>128</v>
      </c>
      <c r="E129" s="15" t="s">
        <v>289</v>
      </c>
      <c r="F129" s="15" t="s">
        <v>130</v>
      </c>
      <c r="G129" s="15" t="s">
        <v>142</v>
      </c>
      <c r="H129" s="15" t="s">
        <v>143</v>
      </c>
      <c r="I129" s="15">
        <v>13891512999</v>
      </c>
      <c r="J129" s="15">
        <v>12.35</v>
      </c>
      <c r="K129" s="15">
        <v>12.35</v>
      </c>
      <c r="L129" s="15"/>
      <c r="M129" s="15">
        <v>12.35</v>
      </c>
      <c r="N129" s="15"/>
      <c r="O129" s="15"/>
      <c r="P129" s="15"/>
      <c r="Q129" s="15"/>
      <c r="R129" s="15"/>
      <c r="S129" s="15"/>
      <c r="T129" s="15"/>
      <c r="U129" s="15"/>
      <c r="V129" s="15"/>
      <c r="W129" s="15"/>
      <c r="X129" s="15" t="s">
        <v>121</v>
      </c>
      <c r="Y129" s="15" t="s">
        <v>103</v>
      </c>
      <c r="Z129" s="15" t="s">
        <v>122</v>
      </c>
      <c r="AA129" s="15" t="s">
        <v>122</v>
      </c>
      <c r="AB129" s="15" t="s">
        <v>122</v>
      </c>
      <c r="AC129" s="15" t="s">
        <v>122</v>
      </c>
      <c r="AD129" s="15">
        <v>103</v>
      </c>
      <c r="AE129" s="15">
        <v>323</v>
      </c>
      <c r="AF129" s="15">
        <v>683</v>
      </c>
      <c r="AG129" s="15" t="s">
        <v>456</v>
      </c>
      <c r="AH129" s="15" t="s">
        <v>457</v>
      </c>
      <c r="AI129" s="25"/>
    </row>
    <row r="130" ht="65" customHeight="1" spans="1:35">
      <c r="A130" s="17">
        <v>2</v>
      </c>
      <c r="B130" s="15" t="s">
        <v>458</v>
      </c>
      <c r="C130" s="15" t="s">
        <v>459</v>
      </c>
      <c r="D130" s="15" t="s">
        <v>148</v>
      </c>
      <c r="E130" s="15" t="s">
        <v>384</v>
      </c>
      <c r="F130" s="15" t="s">
        <v>130</v>
      </c>
      <c r="G130" s="15" t="s">
        <v>317</v>
      </c>
      <c r="H130" s="15" t="s">
        <v>318</v>
      </c>
      <c r="I130" s="15">
        <v>18609151999</v>
      </c>
      <c r="J130" s="15">
        <v>60</v>
      </c>
      <c r="K130" s="15">
        <v>60</v>
      </c>
      <c r="L130" s="15"/>
      <c r="M130" s="15">
        <v>60</v>
      </c>
      <c r="N130" s="15"/>
      <c r="O130" s="15"/>
      <c r="P130" s="15"/>
      <c r="Q130" s="15"/>
      <c r="R130" s="15"/>
      <c r="S130" s="15"/>
      <c r="T130" s="15"/>
      <c r="U130" s="15"/>
      <c r="V130" s="15"/>
      <c r="W130" s="15"/>
      <c r="X130" s="15" t="s">
        <v>121</v>
      </c>
      <c r="Y130" s="15" t="s">
        <v>103</v>
      </c>
      <c r="Z130" s="15" t="s">
        <v>122</v>
      </c>
      <c r="AA130" s="15" t="s">
        <v>122</v>
      </c>
      <c r="AB130" s="15" t="s">
        <v>122</v>
      </c>
      <c r="AC130" s="15" t="s">
        <v>122</v>
      </c>
      <c r="AD130" s="15">
        <v>148</v>
      </c>
      <c r="AE130" s="15">
        <v>536</v>
      </c>
      <c r="AF130" s="15">
        <v>1113</v>
      </c>
      <c r="AG130" s="15" t="s">
        <v>319</v>
      </c>
      <c r="AH130" s="15" t="s">
        <v>460</v>
      </c>
      <c r="AI130" s="25"/>
    </row>
    <row r="131" ht="65" customHeight="1" spans="1:35">
      <c r="A131" s="17">
        <v>3</v>
      </c>
      <c r="B131" s="15" t="s">
        <v>461</v>
      </c>
      <c r="C131" s="15" t="s">
        <v>462</v>
      </c>
      <c r="D131" s="15" t="s">
        <v>148</v>
      </c>
      <c r="E131" s="15" t="s">
        <v>463</v>
      </c>
      <c r="F131" s="15" t="s">
        <v>130</v>
      </c>
      <c r="G131" s="15" t="s">
        <v>317</v>
      </c>
      <c r="H131" s="15" t="s">
        <v>318</v>
      </c>
      <c r="I131" s="15">
        <v>18609151999</v>
      </c>
      <c r="J131" s="15">
        <v>90.9</v>
      </c>
      <c r="K131" s="15">
        <v>90.9</v>
      </c>
      <c r="L131" s="15"/>
      <c r="M131" s="15">
        <v>90.9</v>
      </c>
      <c r="N131" s="15"/>
      <c r="O131" s="15"/>
      <c r="P131" s="15"/>
      <c r="Q131" s="15"/>
      <c r="R131" s="15"/>
      <c r="S131" s="15"/>
      <c r="T131" s="15"/>
      <c r="U131" s="15"/>
      <c r="V131" s="15"/>
      <c r="W131" s="15"/>
      <c r="X131" s="15" t="s">
        <v>121</v>
      </c>
      <c r="Y131" s="15" t="s">
        <v>103</v>
      </c>
      <c r="Z131" s="15" t="s">
        <v>122</v>
      </c>
      <c r="AA131" s="15" t="s">
        <v>122</v>
      </c>
      <c r="AB131" s="15" t="s">
        <v>122</v>
      </c>
      <c r="AC131" s="15" t="s">
        <v>122</v>
      </c>
      <c r="AD131" s="15">
        <v>25</v>
      </c>
      <c r="AE131" s="15">
        <v>92</v>
      </c>
      <c r="AF131" s="15">
        <v>336</v>
      </c>
      <c r="AG131" s="15" t="s">
        <v>319</v>
      </c>
      <c r="AH131" s="15" t="s">
        <v>464</v>
      </c>
      <c r="AI131" s="25"/>
    </row>
    <row r="132" ht="65" customHeight="1" spans="1:35">
      <c r="A132" s="17">
        <v>4</v>
      </c>
      <c r="B132" s="15" t="s">
        <v>465</v>
      </c>
      <c r="C132" s="15" t="s">
        <v>466</v>
      </c>
      <c r="D132" s="15" t="s">
        <v>148</v>
      </c>
      <c r="E132" s="15" t="s">
        <v>154</v>
      </c>
      <c r="F132" s="15" t="s">
        <v>130</v>
      </c>
      <c r="G132" s="15" t="s">
        <v>317</v>
      </c>
      <c r="H132" s="15" t="s">
        <v>318</v>
      </c>
      <c r="I132" s="15">
        <v>18609151999</v>
      </c>
      <c r="J132" s="15">
        <v>44.75</v>
      </c>
      <c r="K132" s="15">
        <v>44.75</v>
      </c>
      <c r="L132" s="15"/>
      <c r="M132" s="15">
        <v>44.75</v>
      </c>
      <c r="N132" s="15"/>
      <c r="O132" s="15"/>
      <c r="P132" s="15"/>
      <c r="Q132" s="15"/>
      <c r="R132" s="15"/>
      <c r="S132" s="15"/>
      <c r="T132" s="15"/>
      <c r="U132" s="15"/>
      <c r="V132" s="15"/>
      <c r="W132" s="15"/>
      <c r="X132" s="15" t="s">
        <v>121</v>
      </c>
      <c r="Y132" s="15" t="s">
        <v>103</v>
      </c>
      <c r="Z132" s="15" t="s">
        <v>122</v>
      </c>
      <c r="AA132" s="15" t="s">
        <v>122</v>
      </c>
      <c r="AB132" s="15" t="s">
        <v>122</v>
      </c>
      <c r="AC132" s="15" t="s">
        <v>122</v>
      </c>
      <c r="AD132" s="15">
        <v>54</v>
      </c>
      <c r="AE132" s="15">
        <v>151</v>
      </c>
      <c r="AF132" s="15">
        <v>262</v>
      </c>
      <c r="AG132" s="15" t="s">
        <v>319</v>
      </c>
      <c r="AH132" s="15" t="s">
        <v>467</v>
      </c>
      <c r="AI132" s="25"/>
    </row>
    <row r="133" ht="65" customHeight="1" spans="1:35">
      <c r="A133" s="17">
        <v>5</v>
      </c>
      <c r="B133" s="15" t="s">
        <v>468</v>
      </c>
      <c r="C133" s="15" t="s">
        <v>469</v>
      </c>
      <c r="D133" s="15" t="s">
        <v>148</v>
      </c>
      <c r="E133" s="15" t="s">
        <v>435</v>
      </c>
      <c r="F133" s="15" t="s">
        <v>130</v>
      </c>
      <c r="G133" s="15" t="s">
        <v>317</v>
      </c>
      <c r="H133" s="15" t="s">
        <v>318</v>
      </c>
      <c r="I133" s="15">
        <v>18609151999</v>
      </c>
      <c r="J133" s="15">
        <v>85</v>
      </c>
      <c r="K133" s="15">
        <v>85</v>
      </c>
      <c r="L133" s="15"/>
      <c r="M133" s="15">
        <v>85</v>
      </c>
      <c r="N133" s="15"/>
      <c r="O133" s="15"/>
      <c r="P133" s="15"/>
      <c r="Q133" s="15"/>
      <c r="R133" s="15"/>
      <c r="S133" s="15"/>
      <c r="T133" s="15"/>
      <c r="U133" s="15"/>
      <c r="V133" s="15"/>
      <c r="W133" s="15"/>
      <c r="X133" s="15" t="s">
        <v>121</v>
      </c>
      <c r="Y133" s="15" t="s">
        <v>103</v>
      </c>
      <c r="Z133" s="15" t="s">
        <v>122</v>
      </c>
      <c r="AA133" s="15" t="s">
        <v>122</v>
      </c>
      <c r="AB133" s="15" t="s">
        <v>122</v>
      </c>
      <c r="AC133" s="15" t="s">
        <v>122</v>
      </c>
      <c r="AD133" s="15">
        <v>161</v>
      </c>
      <c r="AE133" s="15">
        <v>416</v>
      </c>
      <c r="AF133" s="15">
        <v>1522</v>
      </c>
      <c r="AG133" s="15" t="s">
        <v>319</v>
      </c>
      <c r="AH133" s="15" t="s">
        <v>470</v>
      </c>
      <c r="AI133" s="25"/>
    </row>
    <row r="134" ht="65" customHeight="1" spans="1:35">
      <c r="A134" s="17">
        <v>6</v>
      </c>
      <c r="B134" s="15" t="s">
        <v>471</v>
      </c>
      <c r="C134" s="15" t="s">
        <v>472</v>
      </c>
      <c r="D134" s="15" t="s">
        <v>148</v>
      </c>
      <c r="E134" s="15" t="s">
        <v>426</v>
      </c>
      <c r="F134" s="15" t="s">
        <v>130</v>
      </c>
      <c r="G134" s="15" t="s">
        <v>317</v>
      </c>
      <c r="H134" s="15" t="s">
        <v>318</v>
      </c>
      <c r="I134" s="15">
        <v>18609151999</v>
      </c>
      <c r="J134" s="15">
        <v>22.75</v>
      </c>
      <c r="K134" s="15">
        <v>22.75</v>
      </c>
      <c r="L134" s="15"/>
      <c r="M134" s="15">
        <v>22.75</v>
      </c>
      <c r="N134" s="15"/>
      <c r="O134" s="15"/>
      <c r="P134" s="15"/>
      <c r="Q134" s="15"/>
      <c r="R134" s="15"/>
      <c r="S134" s="15"/>
      <c r="T134" s="15"/>
      <c r="U134" s="15"/>
      <c r="V134" s="15"/>
      <c r="W134" s="15"/>
      <c r="X134" s="15" t="s">
        <v>121</v>
      </c>
      <c r="Y134" s="15" t="s">
        <v>103</v>
      </c>
      <c r="Z134" s="15" t="s">
        <v>122</v>
      </c>
      <c r="AA134" s="15" t="s">
        <v>122</v>
      </c>
      <c r="AB134" s="15" t="s">
        <v>122</v>
      </c>
      <c r="AC134" s="15" t="s">
        <v>122</v>
      </c>
      <c r="AD134" s="15">
        <v>129</v>
      </c>
      <c r="AE134" s="15">
        <v>424</v>
      </c>
      <c r="AF134" s="15">
        <v>1605</v>
      </c>
      <c r="AG134" s="15" t="s">
        <v>319</v>
      </c>
      <c r="AH134" s="15" t="s">
        <v>473</v>
      </c>
      <c r="AI134" s="25"/>
    </row>
    <row r="135" ht="65" customHeight="1" spans="1:35">
      <c r="A135" s="17">
        <v>7</v>
      </c>
      <c r="B135" s="15" t="s">
        <v>474</v>
      </c>
      <c r="C135" s="15" t="s">
        <v>475</v>
      </c>
      <c r="D135" s="15" t="s">
        <v>148</v>
      </c>
      <c r="E135" s="15" t="s">
        <v>476</v>
      </c>
      <c r="F135" s="15" t="s">
        <v>130</v>
      </c>
      <c r="G135" s="15" t="s">
        <v>317</v>
      </c>
      <c r="H135" s="15" t="s">
        <v>318</v>
      </c>
      <c r="I135" s="15">
        <v>18609151999</v>
      </c>
      <c r="J135" s="15">
        <v>40</v>
      </c>
      <c r="K135" s="15">
        <v>40</v>
      </c>
      <c r="L135" s="15"/>
      <c r="M135" s="15">
        <v>40</v>
      </c>
      <c r="N135" s="15"/>
      <c r="O135" s="15"/>
      <c r="P135" s="15"/>
      <c r="Q135" s="15"/>
      <c r="R135" s="15"/>
      <c r="S135" s="15"/>
      <c r="T135" s="15"/>
      <c r="U135" s="15"/>
      <c r="V135" s="15"/>
      <c r="W135" s="15"/>
      <c r="X135" s="15" t="s">
        <v>121</v>
      </c>
      <c r="Y135" s="15" t="s">
        <v>103</v>
      </c>
      <c r="Z135" s="15" t="s">
        <v>122</v>
      </c>
      <c r="AA135" s="15" t="s">
        <v>122</v>
      </c>
      <c r="AB135" s="15" t="s">
        <v>122</v>
      </c>
      <c r="AC135" s="15" t="s">
        <v>122</v>
      </c>
      <c r="AD135" s="15">
        <v>45</v>
      </c>
      <c r="AE135" s="15">
        <v>169</v>
      </c>
      <c r="AF135" s="15">
        <v>239</v>
      </c>
      <c r="AG135" s="15" t="s">
        <v>319</v>
      </c>
      <c r="AH135" s="15" t="s">
        <v>477</v>
      </c>
      <c r="AI135" s="25"/>
    </row>
    <row r="136" ht="65" customHeight="1" spans="1:35">
      <c r="A136" s="17">
        <v>8</v>
      </c>
      <c r="B136" s="15" t="s">
        <v>478</v>
      </c>
      <c r="C136" s="15" t="s">
        <v>479</v>
      </c>
      <c r="D136" s="15" t="s">
        <v>148</v>
      </c>
      <c r="E136" s="15" t="s">
        <v>380</v>
      </c>
      <c r="F136" s="15" t="s">
        <v>130</v>
      </c>
      <c r="G136" s="15" t="s">
        <v>317</v>
      </c>
      <c r="H136" s="15" t="s">
        <v>318</v>
      </c>
      <c r="I136" s="15">
        <v>18609151999</v>
      </c>
      <c r="J136" s="15">
        <v>20</v>
      </c>
      <c r="K136" s="15">
        <v>20</v>
      </c>
      <c r="L136" s="15"/>
      <c r="M136" s="15">
        <v>20</v>
      </c>
      <c r="N136" s="15"/>
      <c r="O136" s="15"/>
      <c r="P136" s="15"/>
      <c r="Q136" s="15"/>
      <c r="R136" s="15"/>
      <c r="S136" s="15"/>
      <c r="T136" s="15"/>
      <c r="U136" s="15"/>
      <c r="V136" s="15"/>
      <c r="W136" s="15"/>
      <c r="X136" s="15" t="s">
        <v>121</v>
      </c>
      <c r="Y136" s="15" t="s">
        <v>103</v>
      </c>
      <c r="Z136" s="15" t="s">
        <v>103</v>
      </c>
      <c r="AA136" s="15" t="s">
        <v>122</v>
      </c>
      <c r="AB136" s="15" t="s">
        <v>122</v>
      </c>
      <c r="AC136" s="15" t="s">
        <v>122</v>
      </c>
      <c r="AD136" s="15">
        <v>21</v>
      </c>
      <c r="AE136" s="15">
        <v>78</v>
      </c>
      <c r="AF136" s="15">
        <v>4.36</v>
      </c>
      <c r="AG136" s="15" t="s">
        <v>319</v>
      </c>
      <c r="AH136" s="15" t="s">
        <v>480</v>
      </c>
      <c r="AI136" s="25"/>
    </row>
    <row r="137" ht="35.1" customHeight="1" spans="1:35">
      <c r="A137" s="16" t="s">
        <v>63</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25"/>
    </row>
    <row r="138" ht="35.1" customHeight="1" spans="1:35">
      <c r="A138" s="16" t="s">
        <v>64</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25"/>
    </row>
    <row r="139" ht="35.1" customHeight="1" spans="1:35">
      <c r="A139" s="16" t="s">
        <v>65</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25"/>
    </row>
    <row r="140" ht="35.1" customHeight="1" spans="1:35">
      <c r="A140" s="16" t="s">
        <v>66</v>
      </c>
      <c r="B140" s="15">
        <v>22</v>
      </c>
      <c r="C140" s="15"/>
      <c r="D140" s="15"/>
      <c r="E140" s="15"/>
      <c r="F140" s="15"/>
      <c r="G140" s="15"/>
      <c r="H140" s="15"/>
      <c r="I140" s="15"/>
      <c r="J140" s="15">
        <f>SUM(J141:J162)</f>
        <v>1450.16</v>
      </c>
      <c r="K140" s="15">
        <f t="shared" ref="K140:W140" si="41">SUM(K141:K162)</f>
        <v>1387.16</v>
      </c>
      <c r="L140" s="15">
        <f t="shared" si="41"/>
        <v>80</v>
      </c>
      <c r="M140" s="15">
        <f t="shared" si="41"/>
        <v>1107.16</v>
      </c>
      <c r="N140" s="15">
        <f t="shared" si="41"/>
        <v>200</v>
      </c>
      <c r="O140" s="15">
        <f t="shared" si="41"/>
        <v>0</v>
      </c>
      <c r="P140" s="15">
        <f t="shared" si="41"/>
        <v>63</v>
      </c>
      <c r="Q140" s="15">
        <f t="shared" si="41"/>
        <v>0</v>
      </c>
      <c r="R140" s="15">
        <f t="shared" si="41"/>
        <v>0</v>
      </c>
      <c r="S140" s="15">
        <f t="shared" si="41"/>
        <v>0</v>
      </c>
      <c r="T140" s="15">
        <f t="shared" si="41"/>
        <v>0</v>
      </c>
      <c r="U140" s="15">
        <f t="shared" si="41"/>
        <v>0</v>
      </c>
      <c r="V140" s="15">
        <f t="shared" si="41"/>
        <v>0</v>
      </c>
      <c r="W140" s="15">
        <f t="shared" si="41"/>
        <v>0</v>
      </c>
      <c r="X140" s="15"/>
      <c r="Y140" s="15"/>
      <c r="Z140" s="15"/>
      <c r="AA140" s="15"/>
      <c r="AB140" s="15"/>
      <c r="AC140" s="15"/>
      <c r="AD140" s="15">
        <f>SUM(AD141:AD162)</f>
        <v>1283</v>
      </c>
      <c r="AE140" s="15">
        <f>SUM(AE141:AE162)</f>
        <v>3380</v>
      </c>
      <c r="AF140" s="15">
        <f>SUM(AF141:AF162)</f>
        <v>15018</v>
      </c>
      <c r="AG140" s="15"/>
      <c r="AH140" s="15"/>
      <c r="AI140" s="25"/>
    </row>
    <row r="141" ht="65" customHeight="1" spans="1:35">
      <c r="A141" s="17">
        <v>1</v>
      </c>
      <c r="B141" s="15" t="s">
        <v>481</v>
      </c>
      <c r="C141" s="15" t="s">
        <v>482</v>
      </c>
      <c r="D141" s="15" t="s">
        <v>128</v>
      </c>
      <c r="E141" s="15" t="s">
        <v>399</v>
      </c>
      <c r="F141" s="15" t="s">
        <v>130</v>
      </c>
      <c r="G141" s="15" t="s">
        <v>142</v>
      </c>
      <c r="H141" s="15" t="s">
        <v>143</v>
      </c>
      <c r="I141" s="15">
        <v>13891512999</v>
      </c>
      <c r="J141" s="15">
        <v>33.38</v>
      </c>
      <c r="K141" s="15">
        <v>33.38</v>
      </c>
      <c r="L141" s="15"/>
      <c r="M141" s="15">
        <v>33.38</v>
      </c>
      <c r="N141" s="15"/>
      <c r="O141" s="15"/>
      <c r="P141" s="15"/>
      <c r="Q141" s="15"/>
      <c r="R141" s="15"/>
      <c r="S141" s="15"/>
      <c r="T141" s="15"/>
      <c r="U141" s="15"/>
      <c r="V141" s="15"/>
      <c r="W141" s="15"/>
      <c r="X141" s="15" t="s">
        <v>121</v>
      </c>
      <c r="Y141" s="15" t="s">
        <v>103</v>
      </c>
      <c r="Z141" s="15" t="s">
        <v>103</v>
      </c>
      <c r="AA141" s="15" t="s">
        <v>122</v>
      </c>
      <c r="AB141" s="15" t="s">
        <v>122</v>
      </c>
      <c r="AC141" s="15" t="s">
        <v>122</v>
      </c>
      <c r="AD141" s="15">
        <v>68</v>
      </c>
      <c r="AE141" s="15">
        <v>318</v>
      </c>
      <c r="AF141" s="15">
        <v>1268</v>
      </c>
      <c r="AG141" s="15" t="s">
        <v>179</v>
      </c>
      <c r="AH141" s="15" t="s">
        <v>483</v>
      </c>
      <c r="AI141" s="25"/>
    </row>
    <row r="142" ht="65" customHeight="1" spans="1:35">
      <c r="A142" s="17">
        <v>2</v>
      </c>
      <c r="B142" s="15" t="s">
        <v>484</v>
      </c>
      <c r="C142" s="15" t="s">
        <v>485</v>
      </c>
      <c r="D142" s="15" t="s">
        <v>128</v>
      </c>
      <c r="E142" s="15" t="s">
        <v>279</v>
      </c>
      <c r="F142" s="15" t="s">
        <v>130</v>
      </c>
      <c r="G142" s="15" t="s">
        <v>142</v>
      </c>
      <c r="H142" s="15" t="s">
        <v>143</v>
      </c>
      <c r="I142" s="15">
        <v>13891512999</v>
      </c>
      <c r="J142" s="15">
        <v>62.08</v>
      </c>
      <c r="K142" s="15">
        <v>62.08</v>
      </c>
      <c r="L142" s="15"/>
      <c r="M142" s="15">
        <v>62.08</v>
      </c>
      <c r="N142" s="15"/>
      <c r="O142" s="15"/>
      <c r="P142" s="15"/>
      <c r="Q142" s="15"/>
      <c r="R142" s="15"/>
      <c r="S142" s="15"/>
      <c r="T142" s="15"/>
      <c r="U142" s="15"/>
      <c r="V142" s="15"/>
      <c r="W142" s="15"/>
      <c r="X142" s="15" t="s">
        <v>121</v>
      </c>
      <c r="Y142" s="15" t="s">
        <v>103</v>
      </c>
      <c r="Z142" s="15" t="s">
        <v>103</v>
      </c>
      <c r="AA142" s="15" t="s">
        <v>122</v>
      </c>
      <c r="AB142" s="15" t="s">
        <v>122</v>
      </c>
      <c r="AC142" s="15" t="s">
        <v>122</v>
      </c>
      <c r="AD142" s="15">
        <v>30</v>
      </c>
      <c r="AE142" s="15">
        <v>107</v>
      </c>
      <c r="AF142" s="15">
        <v>2685</v>
      </c>
      <c r="AG142" s="15" t="s">
        <v>179</v>
      </c>
      <c r="AH142" s="15" t="s">
        <v>486</v>
      </c>
      <c r="AI142" s="25"/>
    </row>
    <row r="143" ht="65" customHeight="1" spans="1:35">
      <c r="A143" s="17">
        <v>3</v>
      </c>
      <c r="B143" s="15" t="s">
        <v>487</v>
      </c>
      <c r="C143" s="15" t="s">
        <v>488</v>
      </c>
      <c r="D143" s="15" t="s">
        <v>128</v>
      </c>
      <c r="E143" s="15" t="s">
        <v>210</v>
      </c>
      <c r="F143" s="15" t="s">
        <v>130</v>
      </c>
      <c r="G143" s="15" t="s">
        <v>142</v>
      </c>
      <c r="H143" s="15" t="s">
        <v>143</v>
      </c>
      <c r="I143" s="15">
        <v>13891512999</v>
      </c>
      <c r="J143" s="15">
        <v>64.82</v>
      </c>
      <c r="K143" s="15">
        <v>64.82</v>
      </c>
      <c r="L143" s="15"/>
      <c r="M143" s="15">
        <v>64.82</v>
      </c>
      <c r="N143" s="15"/>
      <c r="O143" s="15"/>
      <c r="P143" s="15"/>
      <c r="Q143" s="15"/>
      <c r="R143" s="15"/>
      <c r="S143" s="15"/>
      <c r="T143" s="15"/>
      <c r="U143" s="15"/>
      <c r="V143" s="15"/>
      <c r="W143" s="15"/>
      <c r="X143" s="15" t="s">
        <v>121</v>
      </c>
      <c r="Y143" s="15" t="s">
        <v>103</v>
      </c>
      <c r="Z143" s="15" t="s">
        <v>122</v>
      </c>
      <c r="AA143" s="15" t="s">
        <v>122</v>
      </c>
      <c r="AB143" s="15" t="s">
        <v>122</v>
      </c>
      <c r="AC143" s="15" t="s">
        <v>122</v>
      </c>
      <c r="AD143" s="15">
        <v>105</v>
      </c>
      <c r="AE143" s="15">
        <v>298</v>
      </c>
      <c r="AF143" s="15">
        <v>635</v>
      </c>
      <c r="AG143" s="15" t="s">
        <v>179</v>
      </c>
      <c r="AH143" s="15" t="s">
        <v>489</v>
      </c>
      <c r="AI143" s="25"/>
    </row>
    <row r="144" ht="65" customHeight="1" spans="1:35">
      <c r="A144" s="17">
        <v>4</v>
      </c>
      <c r="B144" s="15" t="s">
        <v>490</v>
      </c>
      <c r="C144" s="15" t="s">
        <v>491</v>
      </c>
      <c r="D144" s="15" t="s">
        <v>128</v>
      </c>
      <c r="E144" s="15" t="s">
        <v>492</v>
      </c>
      <c r="F144" s="15" t="s">
        <v>130</v>
      </c>
      <c r="G144" s="15" t="s">
        <v>142</v>
      </c>
      <c r="H144" s="15" t="s">
        <v>143</v>
      </c>
      <c r="I144" s="15">
        <v>13891512999</v>
      </c>
      <c r="J144" s="15">
        <v>36.2</v>
      </c>
      <c r="K144" s="15">
        <v>36.2</v>
      </c>
      <c r="L144" s="15"/>
      <c r="M144" s="15">
        <v>36.2</v>
      </c>
      <c r="N144" s="15"/>
      <c r="O144" s="15"/>
      <c r="P144" s="15"/>
      <c r="Q144" s="15"/>
      <c r="R144" s="15"/>
      <c r="S144" s="15"/>
      <c r="T144" s="15"/>
      <c r="U144" s="15"/>
      <c r="V144" s="15"/>
      <c r="W144" s="15"/>
      <c r="X144" s="15" t="s">
        <v>121</v>
      </c>
      <c r="Y144" s="15" t="s">
        <v>103</v>
      </c>
      <c r="Z144" s="15" t="s">
        <v>122</v>
      </c>
      <c r="AA144" s="15" t="s">
        <v>122</v>
      </c>
      <c r="AB144" s="15" t="s">
        <v>122</v>
      </c>
      <c r="AC144" s="15" t="s">
        <v>122</v>
      </c>
      <c r="AD144" s="15">
        <v>5</v>
      </c>
      <c r="AE144" s="15">
        <v>20</v>
      </c>
      <c r="AF144" s="15">
        <v>156</v>
      </c>
      <c r="AG144" s="15" t="s">
        <v>179</v>
      </c>
      <c r="AH144" s="15" t="s">
        <v>493</v>
      </c>
      <c r="AI144" s="25"/>
    </row>
    <row r="145" ht="65" customHeight="1" spans="1:35">
      <c r="A145" s="17">
        <v>5</v>
      </c>
      <c r="B145" s="15" t="s">
        <v>494</v>
      </c>
      <c r="C145" s="15" t="s">
        <v>495</v>
      </c>
      <c r="D145" s="15" t="s">
        <v>128</v>
      </c>
      <c r="E145" s="15" t="s">
        <v>496</v>
      </c>
      <c r="F145" s="15" t="s">
        <v>130</v>
      </c>
      <c r="G145" s="15" t="s">
        <v>142</v>
      </c>
      <c r="H145" s="15" t="s">
        <v>143</v>
      </c>
      <c r="I145" s="15">
        <v>13891512999</v>
      </c>
      <c r="J145" s="15">
        <v>19.05</v>
      </c>
      <c r="K145" s="15">
        <v>19.05</v>
      </c>
      <c r="L145" s="15"/>
      <c r="M145" s="15">
        <v>19.05</v>
      </c>
      <c r="N145" s="15"/>
      <c r="O145" s="15"/>
      <c r="P145" s="15"/>
      <c r="Q145" s="15"/>
      <c r="R145" s="15"/>
      <c r="S145" s="15"/>
      <c r="T145" s="15"/>
      <c r="U145" s="15"/>
      <c r="V145" s="15"/>
      <c r="W145" s="15"/>
      <c r="X145" s="15" t="s">
        <v>121</v>
      </c>
      <c r="Y145" s="15" t="s">
        <v>103</v>
      </c>
      <c r="Z145" s="15" t="s">
        <v>122</v>
      </c>
      <c r="AA145" s="15" t="s">
        <v>122</v>
      </c>
      <c r="AB145" s="15" t="s">
        <v>122</v>
      </c>
      <c r="AC145" s="15" t="s">
        <v>122</v>
      </c>
      <c r="AD145" s="15">
        <v>17</v>
      </c>
      <c r="AE145" s="15">
        <v>52</v>
      </c>
      <c r="AF145" s="15">
        <v>315</v>
      </c>
      <c r="AG145" s="15" t="s">
        <v>179</v>
      </c>
      <c r="AH145" s="15" t="s">
        <v>497</v>
      </c>
      <c r="AI145" s="25"/>
    </row>
    <row r="146" ht="65" customHeight="1" spans="1:35">
      <c r="A146" s="17">
        <v>6</v>
      </c>
      <c r="B146" s="15" t="s">
        <v>498</v>
      </c>
      <c r="C146" s="15" t="s">
        <v>499</v>
      </c>
      <c r="D146" s="15" t="s">
        <v>128</v>
      </c>
      <c r="E146" s="15" t="s">
        <v>500</v>
      </c>
      <c r="F146" s="15" t="s">
        <v>130</v>
      </c>
      <c r="G146" s="15" t="s">
        <v>142</v>
      </c>
      <c r="H146" s="15" t="s">
        <v>143</v>
      </c>
      <c r="I146" s="15">
        <v>13891512999</v>
      </c>
      <c r="J146" s="15">
        <v>24.2</v>
      </c>
      <c r="K146" s="15">
        <v>24.2</v>
      </c>
      <c r="L146" s="15"/>
      <c r="M146" s="15">
        <v>24.2</v>
      </c>
      <c r="N146" s="15"/>
      <c r="O146" s="15"/>
      <c r="P146" s="15"/>
      <c r="Q146" s="15"/>
      <c r="R146" s="15"/>
      <c r="S146" s="15"/>
      <c r="T146" s="15"/>
      <c r="U146" s="15"/>
      <c r="V146" s="15"/>
      <c r="W146" s="15"/>
      <c r="X146" s="15" t="s">
        <v>121</v>
      </c>
      <c r="Y146" s="15" t="s">
        <v>103</v>
      </c>
      <c r="Z146" s="15" t="s">
        <v>122</v>
      </c>
      <c r="AA146" s="15" t="s">
        <v>122</v>
      </c>
      <c r="AB146" s="15" t="s">
        <v>122</v>
      </c>
      <c r="AC146" s="15" t="s">
        <v>122</v>
      </c>
      <c r="AD146" s="15">
        <v>3</v>
      </c>
      <c r="AE146" s="15">
        <v>9</v>
      </c>
      <c r="AF146" s="15">
        <v>113</v>
      </c>
      <c r="AG146" s="15" t="s">
        <v>179</v>
      </c>
      <c r="AH146" s="15" t="s">
        <v>501</v>
      </c>
      <c r="AI146" s="25"/>
    </row>
    <row r="147" ht="65" customHeight="1" spans="1:35">
      <c r="A147" s="17">
        <v>7</v>
      </c>
      <c r="B147" s="15" t="s">
        <v>502</v>
      </c>
      <c r="C147" s="15" t="s">
        <v>503</v>
      </c>
      <c r="D147" s="15" t="s">
        <v>128</v>
      </c>
      <c r="E147" s="15" t="s">
        <v>504</v>
      </c>
      <c r="F147" s="15" t="s">
        <v>130</v>
      </c>
      <c r="G147" s="15" t="s">
        <v>142</v>
      </c>
      <c r="H147" s="15" t="s">
        <v>143</v>
      </c>
      <c r="I147" s="15">
        <v>13891512999</v>
      </c>
      <c r="J147" s="15">
        <v>51.43</v>
      </c>
      <c r="K147" s="15">
        <v>51.43</v>
      </c>
      <c r="L147" s="15"/>
      <c r="M147" s="15">
        <v>51.43</v>
      </c>
      <c r="N147" s="15"/>
      <c r="O147" s="15"/>
      <c r="P147" s="15"/>
      <c r="Q147" s="15"/>
      <c r="R147" s="15"/>
      <c r="S147" s="15"/>
      <c r="T147" s="15"/>
      <c r="U147" s="15"/>
      <c r="V147" s="15"/>
      <c r="W147" s="15"/>
      <c r="X147" s="15" t="s">
        <v>121</v>
      </c>
      <c r="Y147" s="15" t="s">
        <v>103</v>
      </c>
      <c r="Z147" s="15" t="s">
        <v>122</v>
      </c>
      <c r="AA147" s="15" t="s">
        <v>122</v>
      </c>
      <c r="AB147" s="15" t="s">
        <v>122</v>
      </c>
      <c r="AC147" s="15" t="s">
        <v>122</v>
      </c>
      <c r="AD147" s="15">
        <v>15</v>
      </c>
      <c r="AE147" s="15">
        <v>40</v>
      </c>
      <c r="AF147" s="15">
        <v>205</v>
      </c>
      <c r="AG147" s="15" t="s">
        <v>179</v>
      </c>
      <c r="AH147" s="15" t="s">
        <v>505</v>
      </c>
      <c r="AI147" s="25"/>
    </row>
    <row r="148" ht="65" customHeight="1" spans="1:35">
      <c r="A148" s="17">
        <v>8</v>
      </c>
      <c r="B148" s="15" t="s">
        <v>506</v>
      </c>
      <c r="C148" s="15" t="s">
        <v>507</v>
      </c>
      <c r="D148" s="15" t="s">
        <v>128</v>
      </c>
      <c r="E148" s="15" t="s">
        <v>202</v>
      </c>
      <c r="F148" s="15" t="s">
        <v>130</v>
      </c>
      <c r="G148" s="15" t="s">
        <v>142</v>
      </c>
      <c r="H148" s="15" t="s">
        <v>143</v>
      </c>
      <c r="I148" s="15">
        <v>13891512999</v>
      </c>
      <c r="J148" s="15">
        <v>200</v>
      </c>
      <c r="K148" s="15">
        <v>200</v>
      </c>
      <c r="L148" s="15"/>
      <c r="M148" s="15"/>
      <c r="N148" s="15">
        <v>200</v>
      </c>
      <c r="O148" s="15"/>
      <c r="P148" s="15"/>
      <c r="Q148" s="15"/>
      <c r="R148" s="15"/>
      <c r="S148" s="15"/>
      <c r="T148" s="15"/>
      <c r="U148" s="15"/>
      <c r="V148" s="15"/>
      <c r="W148" s="15"/>
      <c r="X148" s="15" t="s">
        <v>121</v>
      </c>
      <c r="Y148" s="15" t="s">
        <v>103</v>
      </c>
      <c r="Z148" s="15" t="s">
        <v>122</v>
      </c>
      <c r="AA148" s="15" t="s">
        <v>122</v>
      </c>
      <c r="AB148" s="15" t="s">
        <v>122</v>
      </c>
      <c r="AC148" s="15" t="s">
        <v>122</v>
      </c>
      <c r="AD148" s="15">
        <v>27</v>
      </c>
      <c r="AE148" s="15">
        <v>80</v>
      </c>
      <c r="AF148" s="15">
        <v>516</v>
      </c>
      <c r="AG148" s="15" t="s">
        <v>179</v>
      </c>
      <c r="AH148" s="15" t="s">
        <v>508</v>
      </c>
      <c r="AI148" s="25"/>
    </row>
    <row r="149" ht="65" customHeight="1" spans="1:35">
      <c r="A149" s="17">
        <v>9</v>
      </c>
      <c r="B149" s="15" t="s">
        <v>509</v>
      </c>
      <c r="C149" s="15" t="s">
        <v>510</v>
      </c>
      <c r="D149" s="15" t="s">
        <v>128</v>
      </c>
      <c r="E149" s="15" t="s">
        <v>206</v>
      </c>
      <c r="F149" s="15" t="s">
        <v>130</v>
      </c>
      <c r="G149" s="15" t="s">
        <v>142</v>
      </c>
      <c r="H149" s="15" t="s">
        <v>143</v>
      </c>
      <c r="I149" s="15">
        <v>13891512999</v>
      </c>
      <c r="J149" s="15">
        <v>150</v>
      </c>
      <c r="K149" s="15">
        <v>150</v>
      </c>
      <c r="L149" s="15"/>
      <c r="M149" s="15">
        <v>150</v>
      </c>
      <c r="N149" s="15"/>
      <c r="O149" s="15"/>
      <c r="P149" s="15"/>
      <c r="Q149" s="15"/>
      <c r="R149" s="15"/>
      <c r="S149" s="15"/>
      <c r="T149" s="15"/>
      <c r="U149" s="15"/>
      <c r="V149" s="15"/>
      <c r="W149" s="15"/>
      <c r="X149" s="15" t="s">
        <v>121</v>
      </c>
      <c r="Y149" s="15" t="s">
        <v>103</v>
      </c>
      <c r="Z149" s="15" t="s">
        <v>122</v>
      </c>
      <c r="AA149" s="15" t="s">
        <v>122</v>
      </c>
      <c r="AB149" s="15" t="s">
        <v>122</v>
      </c>
      <c r="AC149" s="15" t="s">
        <v>122</v>
      </c>
      <c r="AD149" s="15">
        <v>16</v>
      </c>
      <c r="AE149" s="15">
        <v>59</v>
      </c>
      <c r="AF149" s="15">
        <v>235</v>
      </c>
      <c r="AG149" s="15" t="s">
        <v>179</v>
      </c>
      <c r="AH149" s="15" t="s">
        <v>511</v>
      </c>
      <c r="AI149" s="25"/>
    </row>
    <row r="150" ht="65" customHeight="1" spans="1:35">
      <c r="A150" s="17">
        <v>10</v>
      </c>
      <c r="B150" s="15" t="s">
        <v>512</v>
      </c>
      <c r="C150" s="15" t="s">
        <v>513</v>
      </c>
      <c r="D150" s="15" t="s">
        <v>128</v>
      </c>
      <c r="E150" s="15" t="s">
        <v>194</v>
      </c>
      <c r="F150" s="15" t="s">
        <v>130</v>
      </c>
      <c r="G150" s="15" t="s">
        <v>317</v>
      </c>
      <c r="H150" s="15" t="s">
        <v>318</v>
      </c>
      <c r="I150" s="15">
        <v>18609151999</v>
      </c>
      <c r="J150" s="15">
        <v>84</v>
      </c>
      <c r="K150" s="15">
        <v>84</v>
      </c>
      <c r="L150" s="15"/>
      <c r="M150" s="15">
        <v>84</v>
      </c>
      <c r="N150" s="15"/>
      <c r="O150" s="15"/>
      <c r="P150" s="15"/>
      <c r="Q150" s="15"/>
      <c r="R150" s="15"/>
      <c r="S150" s="15"/>
      <c r="T150" s="15"/>
      <c r="U150" s="15"/>
      <c r="V150" s="15"/>
      <c r="W150" s="15"/>
      <c r="X150" s="15" t="s">
        <v>121</v>
      </c>
      <c r="Y150" s="15" t="s">
        <v>103</v>
      </c>
      <c r="Z150" s="15" t="s">
        <v>122</v>
      </c>
      <c r="AA150" s="15" t="s">
        <v>122</v>
      </c>
      <c r="AB150" s="15" t="s">
        <v>122</v>
      </c>
      <c r="AC150" s="15" t="s">
        <v>122</v>
      </c>
      <c r="AD150" s="15">
        <v>28</v>
      </c>
      <c r="AE150" s="15">
        <v>93</v>
      </c>
      <c r="AF150" s="15">
        <v>220</v>
      </c>
      <c r="AG150" s="15" t="s">
        <v>179</v>
      </c>
      <c r="AH150" s="15" t="s">
        <v>514</v>
      </c>
      <c r="AI150" s="25"/>
    </row>
    <row r="151" ht="65" customHeight="1" spans="1:35">
      <c r="A151" s="17">
        <v>11</v>
      </c>
      <c r="B151" s="15" t="s">
        <v>515</v>
      </c>
      <c r="C151" s="15" t="s">
        <v>516</v>
      </c>
      <c r="D151" s="15" t="s">
        <v>148</v>
      </c>
      <c r="E151" s="15" t="s">
        <v>517</v>
      </c>
      <c r="F151" s="15" t="s">
        <v>130</v>
      </c>
      <c r="G151" s="15" t="s">
        <v>317</v>
      </c>
      <c r="H151" s="15" t="s">
        <v>318</v>
      </c>
      <c r="I151" s="15">
        <v>18609151999</v>
      </c>
      <c r="J151" s="15">
        <v>60</v>
      </c>
      <c r="K151" s="15">
        <v>60</v>
      </c>
      <c r="L151" s="15"/>
      <c r="M151" s="15">
        <v>60</v>
      </c>
      <c r="N151" s="15"/>
      <c r="O151" s="15"/>
      <c r="P151" s="15"/>
      <c r="Q151" s="15"/>
      <c r="R151" s="15"/>
      <c r="S151" s="15"/>
      <c r="T151" s="15"/>
      <c r="U151" s="15"/>
      <c r="V151" s="15"/>
      <c r="W151" s="15"/>
      <c r="X151" s="15" t="s">
        <v>121</v>
      </c>
      <c r="Y151" s="15" t="s">
        <v>103</v>
      </c>
      <c r="Z151" s="15" t="s">
        <v>122</v>
      </c>
      <c r="AA151" s="15" t="s">
        <v>122</v>
      </c>
      <c r="AB151" s="15" t="s">
        <v>122</v>
      </c>
      <c r="AC151" s="15" t="s">
        <v>122</v>
      </c>
      <c r="AD151" s="15">
        <v>29</v>
      </c>
      <c r="AE151" s="15">
        <v>70</v>
      </c>
      <c r="AF151" s="15">
        <v>1780</v>
      </c>
      <c r="AG151" s="15" t="s">
        <v>319</v>
      </c>
      <c r="AH151" s="15" t="s">
        <v>518</v>
      </c>
      <c r="AI151" s="25"/>
    </row>
    <row r="152" ht="65" customHeight="1" spans="1:35">
      <c r="A152" s="17">
        <v>12</v>
      </c>
      <c r="B152" s="15" t="s">
        <v>519</v>
      </c>
      <c r="C152" s="15" t="s">
        <v>520</v>
      </c>
      <c r="D152" s="15" t="s">
        <v>128</v>
      </c>
      <c r="E152" s="15" t="s">
        <v>521</v>
      </c>
      <c r="F152" s="15" t="s">
        <v>130</v>
      </c>
      <c r="G152" s="15" t="s">
        <v>142</v>
      </c>
      <c r="H152" s="15" t="s">
        <v>143</v>
      </c>
      <c r="I152" s="15">
        <v>13891512999</v>
      </c>
      <c r="J152" s="15">
        <v>80</v>
      </c>
      <c r="K152" s="15">
        <v>80</v>
      </c>
      <c r="L152" s="15">
        <v>80</v>
      </c>
      <c r="M152" s="15"/>
      <c r="N152" s="15"/>
      <c r="O152" s="15"/>
      <c r="P152" s="15"/>
      <c r="Q152" s="15"/>
      <c r="R152" s="15"/>
      <c r="S152" s="15"/>
      <c r="T152" s="15"/>
      <c r="U152" s="15"/>
      <c r="V152" s="15"/>
      <c r="W152" s="15"/>
      <c r="X152" s="15" t="s">
        <v>121</v>
      </c>
      <c r="Y152" s="15" t="s">
        <v>103</v>
      </c>
      <c r="Z152" s="15" t="s">
        <v>103</v>
      </c>
      <c r="AA152" s="15" t="s">
        <v>122</v>
      </c>
      <c r="AB152" s="15" t="s">
        <v>122</v>
      </c>
      <c r="AC152" s="15" t="s">
        <v>122</v>
      </c>
      <c r="AD152" s="15">
        <v>98</v>
      </c>
      <c r="AE152" s="15">
        <v>270</v>
      </c>
      <c r="AF152" s="15">
        <v>270</v>
      </c>
      <c r="AG152" s="15" t="s">
        <v>179</v>
      </c>
      <c r="AH152" s="15" t="s">
        <v>522</v>
      </c>
      <c r="AI152" s="25"/>
    </row>
    <row r="153" ht="65" customHeight="1" spans="1:35">
      <c r="A153" s="17">
        <v>13</v>
      </c>
      <c r="B153" s="15" t="s">
        <v>523</v>
      </c>
      <c r="C153" s="15" t="s">
        <v>524</v>
      </c>
      <c r="D153" s="15" t="s">
        <v>148</v>
      </c>
      <c r="E153" s="15" t="s">
        <v>525</v>
      </c>
      <c r="F153" s="15" t="s">
        <v>130</v>
      </c>
      <c r="G153" s="15" t="s">
        <v>234</v>
      </c>
      <c r="H153" s="15" t="s">
        <v>235</v>
      </c>
      <c r="I153" s="15">
        <v>13909156700</v>
      </c>
      <c r="J153" s="15">
        <v>25</v>
      </c>
      <c r="K153" s="15"/>
      <c r="L153" s="15"/>
      <c r="M153" s="15"/>
      <c r="N153" s="15"/>
      <c r="O153" s="15"/>
      <c r="P153" s="15">
        <v>25</v>
      </c>
      <c r="Q153" s="15"/>
      <c r="R153" s="15"/>
      <c r="S153" s="15"/>
      <c r="T153" s="15"/>
      <c r="U153" s="15"/>
      <c r="V153" s="15"/>
      <c r="W153" s="15"/>
      <c r="X153" s="15" t="s">
        <v>121</v>
      </c>
      <c r="Y153" s="15" t="s">
        <v>103</v>
      </c>
      <c r="Z153" s="15" t="s">
        <v>122</v>
      </c>
      <c r="AA153" s="15" t="s">
        <v>122</v>
      </c>
      <c r="AB153" s="15" t="s">
        <v>122</v>
      </c>
      <c r="AC153" s="15" t="s">
        <v>122</v>
      </c>
      <c r="AD153" s="15">
        <v>4</v>
      </c>
      <c r="AE153" s="15">
        <v>10</v>
      </c>
      <c r="AF153" s="15">
        <v>100</v>
      </c>
      <c r="AG153" s="15" t="s">
        <v>526</v>
      </c>
      <c r="AH153" s="15" t="s">
        <v>527</v>
      </c>
      <c r="AI153" s="25"/>
    </row>
    <row r="154" ht="65" customHeight="1" spans="1:35">
      <c r="A154" s="17">
        <v>14</v>
      </c>
      <c r="B154" s="15" t="s">
        <v>528</v>
      </c>
      <c r="C154" s="15" t="s">
        <v>529</v>
      </c>
      <c r="D154" s="15" t="s">
        <v>148</v>
      </c>
      <c r="E154" s="15" t="s">
        <v>496</v>
      </c>
      <c r="F154" s="15" t="s">
        <v>130</v>
      </c>
      <c r="G154" s="15" t="s">
        <v>234</v>
      </c>
      <c r="H154" s="15" t="s">
        <v>235</v>
      </c>
      <c r="I154" s="15">
        <v>13909156700</v>
      </c>
      <c r="J154" s="15">
        <v>38</v>
      </c>
      <c r="K154" s="15"/>
      <c r="L154" s="15"/>
      <c r="M154" s="15"/>
      <c r="N154" s="15"/>
      <c r="O154" s="15"/>
      <c r="P154" s="15">
        <v>38</v>
      </c>
      <c r="Q154" s="15"/>
      <c r="R154" s="15"/>
      <c r="S154" s="15"/>
      <c r="T154" s="15"/>
      <c r="U154" s="15"/>
      <c r="V154" s="15"/>
      <c r="W154" s="15"/>
      <c r="X154" s="15" t="s">
        <v>121</v>
      </c>
      <c r="Y154" s="15" t="s">
        <v>103</v>
      </c>
      <c r="Z154" s="15" t="s">
        <v>122</v>
      </c>
      <c r="AA154" s="15" t="s">
        <v>122</v>
      </c>
      <c r="AB154" s="15" t="s">
        <v>122</v>
      </c>
      <c r="AC154" s="15" t="s">
        <v>122</v>
      </c>
      <c r="AD154" s="15">
        <v>6</v>
      </c>
      <c r="AE154" s="15">
        <v>15</v>
      </c>
      <c r="AF154" s="15">
        <v>200</v>
      </c>
      <c r="AG154" s="15" t="s">
        <v>526</v>
      </c>
      <c r="AH154" s="15" t="s">
        <v>530</v>
      </c>
      <c r="AI154" s="25"/>
    </row>
    <row r="155" ht="65" customHeight="1" spans="1:35">
      <c r="A155" s="17">
        <v>15</v>
      </c>
      <c r="B155" s="15" t="s">
        <v>531</v>
      </c>
      <c r="C155" s="15" t="s">
        <v>532</v>
      </c>
      <c r="D155" s="15" t="s">
        <v>148</v>
      </c>
      <c r="E155" s="15" t="s">
        <v>533</v>
      </c>
      <c r="F155" s="15" t="s">
        <v>130</v>
      </c>
      <c r="G155" s="15" t="s">
        <v>131</v>
      </c>
      <c r="H155" s="15" t="s">
        <v>132</v>
      </c>
      <c r="I155" s="17">
        <v>13571462286</v>
      </c>
      <c r="J155" s="15">
        <v>50</v>
      </c>
      <c r="K155" s="15">
        <v>50</v>
      </c>
      <c r="L155" s="15"/>
      <c r="M155" s="15">
        <v>50</v>
      </c>
      <c r="N155" s="15"/>
      <c r="O155" s="15"/>
      <c r="P155" s="15"/>
      <c r="Q155" s="15"/>
      <c r="R155" s="15"/>
      <c r="S155" s="15"/>
      <c r="T155" s="15"/>
      <c r="U155" s="15"/>
      <c r="V155" s="15"/>
      <c r="W155" s="15"/>
      <c r="X155" s="15" t="s">
        <v>121</v>
      </c>
      <c r="Y155" s="15" t="s">
        <v>103</v>
      </c>
      <c r="Z155" s="15"/>
      <c r="AA155" s="15" t="s">
        <v>122</v>
      </c>
      <c r="AB155" s="15" t="s">
        <v>122</v>
      </c>
      <c r="AC155" s="15" t="s">
        <v>122</v>
      </c>
      <c r="AD155" s="15">
        <v>42</v>
      </c>
      <c r="AE155" s="15">
        <v>129</v>
      </c>
      <c r="AF155" s="15">
        <v>129</v>
      </c>
      <c r="AG155" s="15" t="s">
        <v>150</v>
      </c>
      <c r="AH155" s="15" t="s">
        <v>534</v>
      </c>
      <c r="AI155" s="25"/>
    </row>
    <row r="156" ht="65" customHeight="1" spans="1:35">
      <c r="A156" s="17">
        <v>16</v>
      </c>
      <c r="B156" s="15" t="s">
        <v>535</v>
      </c>
      <c r="C156" s="15" t="s">
        <v>536</v>
      </c>
      <c r="D156" s="15" t="s">
        <v>148</v>
      </c>
      <c r="E156" s="15" t="s">
        <v>537</v>
      </c>
      <c r="F156" s="15" t="s">
        <v>130</v>
      </c>
      <c r="G156" s="15" t="s">
        <v>131</v>
      </c>
      <c r="H156" s="15" t="s">
        <v>132</v>
      </c>
      <c r="I156" s="17">
        <v>13571462286</v>
      </c>
      <c r="J156" s="15">
        <v>7</v>
      </c>
      <c r="K156" s="15">
        <v>7</v>
      </c>
      <c r="L156" s="15"/>
      <c r="M156" s="15">
        <v>7</v>
      </c>
      <c r="N156" s="15"/>
      <c r="O156" s="15"/>
      <c r="P156" s="15"/>
      <c r="Q156" s="15"/>
      <c r="R156" s="15"/>
      <c r="S156" s="15"/>
      <c r="T156" s="15"/>
      <c r="U156" s="15"/>
      <c r="V156" s="15"/>
      <c r="W156" s="15"/>
      <c r="X156" s="15" t="s">
        <v>121</v>
      </c>
      <c r="Y156" s="15" t="s">
        <v>103</v>
      </c>
      <c r="Z156" s="15"/>
      <c r="AA156" s="15" t="s">
        <v>122</v>
      </c>
      <c r="AB156" s="15" t="s">
        <v>122</v>
      </c>
      <c r="AC156" s="15" t="s">
        <v>122</v>
      </c>
      <c r="AD156" s="15">
        <v>6</v>
      </c>
      <c r="AE156" s="15">
        <v>25</v>
      </c>
      <c r="AF156" s="15">
        <v>60</v>
      </c>
      <c r="AG156" s="15" t="s">
        <v>150</v>
      </c>
      <c r="AH156" s="15" t="s">
        <v>538</v>
      </c>
      <c r="AI156" s="25"/>
    </row>
    <row r="157" ht="65" customHeight="1" spans="1:35">
      <c r="A157" s="17">
        <v>17</v>
      </c>
      <c r="B157" s="15" t="s">
        <v>539</v>
      </c>
      <c r="C157" s="15" t="s">
        <v>540</v>
      </c>
      <c r="D157" s="15" t="s">
        <v>148</v>
      </c>
      <c r="E157" s="15" t="s">
        <v>541</v>
      </c>
      <c r="F157" s="15" t="s">
        <v>130</v>
      </c>
      <c r="G157" s="15" t="s">
        <v>131</v>
      </c>
      <c r="H157" s="15" t="s">
        <v>132</v>
      </c>
      <c r="I157" s="17">
        <v>13571462286</v>
      </c>
      <c r="J157" s="15">
        <v>60</v>
      </c>
      <c r="K157" s="15">
        <v>60</v>
      </c>
      <c r="L157" s="15"/>
      <c r="M157" s="15">
        <v>60</v>
      </c>
      <c r="N157" s="15"/>
      <c r="O157" s="15"/>
      <c r="P157" s="15"/>
      <c r="Q157" s="15"/>
      <c r="R157" s="15"/>
      <c r="S157" s="15"/>
      <c r="T157" s="15"/>
      <c r="U157" s="15"/>
      <c r="V157" s="15"/>
      <c r="W157" s="15"/>
      <c r="X157" s="15" t="s">
        <v>121</v>
      </c>
      <c r="Y157" s="15" t="s">
        <v>103</v>
      </c>
      <c r="Z157" s="15"/>
      <c r="AA157" s="15" t="s">
        <v>122</v>
      </c>
      <c r="AB157" s="15" t="s">
        <v>122</v>
      </c>
      <c r="AC157" s="15" t="s">
        <v>122</v>
      </c>
      <c r="AD157" s="15">
        <v>40</v>
      </c>
      <c r="AE157" s="15">
        <v>101</v>
      </c>
      <c r="AF157" s="15">
        <v>1607</v>
      </c>
      <c r="AG157" s="15" t="s">
        <v>150</v>
      </c>
      <c r="AH157" s="15" t="s">
        <v>542</v>
      </c>
      <c r="AI157" s="25"/>
    </row>
    <row r="158" ht="65" customHeight="1" spans="1:35">
      <c r="A158" s="17">
        <v>18</v>
      </c>
      <c r="B158" s="15" t="s">
        <v>543</v>
      </c>
      <c r="C158" s="15" t="s">
        <v>544</v>
      </c>
      <c r="D158" s="15" t="s">
        <v>148</v>
      </c>
      <c r="E158" s="15" t="s">
        <v>198</v>
      </c>
      <c r="F158" s="15" t="s">
        <v>130</v>
      </c>
      <c r="G158" s="15" t="s">
        <v>131</v>
      </c>
      <c r="H158" s="15" t="s">
        <v>132</v>
      </c>
      <c r="I158" s="17">
        <v>13571462286</v>
      </c>
      <c r="J158" s="15">
        <v>75</v>
      </c>
      <c r="K158" s="15">
        <v>75</v>
      </c>
      <c r="L158" s="15"/>
      <c r="M158" s="15">
        <v>75</v>
      </c>
      <c r="N158" s="15"/>
      <c r="O158" s="15"/>
      <c r="P158" s="15"/>
      <c r="Q158" s="15"/>
      <c r="R158" s="15"/>
      <c r="S158" s="15"/>
      <c r="T158" s="15"/>
      <c r="U158" s="15"/>
      <c r="V158" s="15"/>
      <c r="W158" s="15"/>
      <c r="X158" s="15" t="s">
        <v>121</v>
      </c>
      <c r="Y158" s="15" t="s">
        <v>103</v>
      </c>
      <c r="Z158" s="15"/>
      <c r="AA158" s="15" t="s">
        <v>122</v>
      </c>
      <c r="AB158" s="15" t="s">
        <v>122</v>
      </c>
      <c r="AC158" s="15" t="s">
        <v>122</v>
      </c>
      <c r="AD158" s="15">
        <v>50</v>
      </c>
      <c r="AE158" s="15">
        <v>173</v>
      </c>
      <c r="AF158" s="15">
        <v>2072</v>
      </c>
      <c r="AG158" s="15" t="s">
        <v>150</v>
      </c>
      <c r="AH158" s="15" t="s">
        <v>545</v>
      </c>
      <c r="AI158" s="25"/>
    </row>
    <row r="159" ht="65" customHeight="1" spans="1:35">
      <c r="A159" s="17">
        <v>19</v>
      </c>
      <c r="B159" s="15" t="s">
        <v>546</v>
      </c>
      <c r="C159" s="15" t="s">
        <v>547</v>
      </c>
      <c r="D159" s="15" t="s">
        <v>148</v>
      </c>
      <c r="E159" s="15" t="s">
        <v>548</v>
      </c>
      <c r="F159" s="15" t="s">
        <v>130</v>
      </c>
      <c r="G159" s="15" t="s">
        <v>131</v>
      </c>
      <c r="H159" s="15" t="s">
        <v>132</v>
      </c>
      <c r="I159" s="15">
        <v>13571462286</v>
      </c>
      <c r="J159" s="15">
        <v>50</v>
      </c>
      <c r="K159" s="15">
        <v>50</v>
      </c>
      <c r="L159" s="15"/>
      <c r="M159" s="15">
        <v>50</v>
      </c>
      <c r="N159" s="15"/>
      <c r="O159" s="15"/>
      <c r="P159" s="15"/>
      <c r="Q159" s="15"/>
      <c r="R159" s="15"/>
      <c r="S159" s="15"/>
      <c r="T159" s="15"/>
      <c r="U159" s="15"/>
      <c r="V159" s="15"/>
      <c r="W159" s="15"/>
      <c r="X159" s="15" t="s">
        <v>121</v>
      </c>
      <c r="Y159" s="15" t="s">
        <v>103</v>
      </c>
      <c r="Z159" s="15" t="s">
        <v>122</v>
      </c>
      <c r="AA159" s="15" t="s">
        <v>122</v>
      </c>
      <c r="AB159" s="15" t="s">
        <v>103</v>
      </c>
      <c r="AC159" s="15" t="s">
        <v>122</v>
      </c>
      <c r="AD159" s="15">
        <v>61</v>
      </c>
      <c r="AE159" s="15">
        <v>167</v>
      </c>
      <c r="AF159" s="15">
        <v>167</v>
      </c>
      <c r="AG159" s="15" t="s">
        <v>150</v>
      </c>
      <c r="AH159" s="15" t="s">
        <v>549</v>
      </c>
      <c r="AI159" s="25"/>
    </row>
    <row r="160" ht="65" customHeight="1" spans="1:35">
      <c r="A160" s="17">
        <v>20</v>
      </c>
      <c r="B160" s="15" t="s">
        <v>550</v>
      </c>
      <c r="C160" s="15" t="s">
        <v>551</v>
      </c>
      <c r="D160" s="15" t="s">
        <v>148</v>
      </c>
      <c r="E160" s="15" t="s">
        <v>395</v>
      </c>
      <c r="F160" s="15" t="s">
        <v>130</v>
      </c>
      <c r="G160" s="15" t="s">
        <v>131</v>
      </c>
      <c r="H160" s="15" t="s">
        <v>132</v>
      </c>
      <c r="I160" s="17">
        <v>13571462286</v>
      </c>
      <c r="J160" s="15">
        <v>60</v>
      </c>
      <c r="K160" s="15">
        <v>60</v>
      </c>
      <c r="L160" s="15"/>
      <c r="M160" s="15">
        <v>60</v>
      </c>
      <c r="N160" s="15"/>
      <c r="O160" s="15"/>
      <c r="P160" s="15"/>
      <c r="Q160" s="15"/>
      <c r="R160" s="15"/>
      <c r="S160" s="15"/>
      <c r="T160" s="15"/>
      <c r="U160" s="15"/>
      <c r="V160" s="15"/>
      <c r="W160" s="15"/>
      <c r="X160" s="15" t="s">
        <v>121</v>
      </c>
      <c r="Y160" s="15" t="s">
        <v>103</v>
      </c>
      <c r="Z160" s="15" t="s">
        <v>103</v>
      </c>
      <c r="AA160" s="15" t="s">
        <v>122</v>
      </c>
      <c r="AB160" s="15" t="s">
        <v>122</v>
      </c>
      <c r="AC160" s="15" t="s">
        <v>122</v>
      </c>
      <c r="AD160" s="15">
        <v>45</v>
      </c>
      <c r="AE160" s="15">
        <v>127</v>
      </c>
      <c r="AF160" s="15">
        <v>127</v>
      </c>
      <c r="AG160" s="15" t="s">
        <v>552</v>
      </c>
      <c r="AH160" s="15" t="s">
        <v>553</v>
      </c>
      <c r="AI160" s="25"/>
    </row>
    <row r="161" ht="65" customHeight="1" spans="1:35">
      <c r="A161" s="17">
        <v>21</v>
      </c>
      <c r="B161" s="15" t="s">
        <v>554</v>
      </c>
      <c r="C161" s="15" t="s">
        <v>555</v>
      </c>
      <c r="D161" s="15" t="s">
        <v>148</v>
      </c>
      <c r="E161" s="15" t="s">
        <v>556</v>
      </c>
      <c r="F161" s="15" t="s">
        <v>130</v>
      </c>
      <c r="G161" s="15" t="s">
        <v>131</v>
      </c>
      <c r="H161" s="15" t="s">
        <v>132</v>
      </c>
      <c r="I161" s="17">
        <v>13571462286</v>
      </c>
      <c r="J161" s="15">
        <v>100</v>
      </c>
      <c r="K161" s="15">
        <v>100</v>
      </c>
      <c r="L161" s="15"/>
      <c r="M161" s="15">
        <v>100</v>
      </c>
      <c r="N161" s="15"/>
      <c r="O161" s="15"/>
      <c r="P161" s="15"/>
      <c r="Q161" s="15"/>
      <c r="R161" s="15"/>
      <c r="S161" s="15"/>
      <c r="T161" s="15"/>
      <c r="U161" s="15"/>
      <c r="V161" s="15"/>
      <c r="W161" s="15"/>
      <c r="X161" s="15" t="s">
        <v>121</v>
      </c>
      <c r="Y161" s="15" t="s">
        <v>103</v>
      </c>
      <c r="Z161" s="15" t="s">
        <v>122</v>
      </c>
      <c r="AA161" s="15" t="s">
        <v>122</v>
      </c>
      <c r="AB161" s="15" t="s">
        <v>122</v>
      </c>
      <c r="AC161" s="15" t="s">
        <v>122</v>
      </c>
      <c r="AD161" s="15">
        <v>300</v>
      </c>
      <c r="AE161" s="15">
        <v>130</v>
      </c>
      <c r="AF161" s="15">
        <v>170</v>
      </c>
      <c r="AG161" s="15" t="s">
        <v>150</v>
      </c>
      <c r="AH161" s="15" t="s">
        <v>557</v>
      </c>
      <c r="AI161" s="25"/>
    </row>
    <row r="162" ht="65" customHeight="1" spans="1:35">
      <c r="A162" s="17">
        <v>22</v>
      </c>
      <c r="B162" s="15" t="s">
        <v>558</v>
      </c>
      <c r="C162" s="15" t="s">
        <v>559</v>
      </c>
      <c r="D162" s="15" t="s">
        <v>148</v>
      </c>
      <c r="E162" s="15" t="s">
        <v>158</v>
      </c>
      <c r="F162" s="15" t="s">
        <v>130</v>
      </c>
      <c r="G162" s="15" t="s">
        <v>131</v>
      </c>
      <c r="H162" s="15" t="s">
        <v>132</v>
      </c>
      <c r="I162" s="17">
        <v>13571462286</v>
      </c>
      <c r="J162" s="15">
        <v>120</v>
      </c>
      <c r="K162" s="15">
        <v>120</v>
      </c>
      <c r="L162" s="15"/>
      <c r="M162" s="15">
        <v>120</v>
      </c>
      <c r="N162" s="15"/>
      <c r="O162" s="15"/>
      <c r="P162" s="15"/>
      <c r="Q162" s="15"/>
      <c r="R162" s="15"/>
      <c r="S162" s="15"/>
      <c r="T162" s="15"/>
      <c r="U162" s="15"/>
      <c r="V162" s="15"/>
      <c r="W162" s="15"/>
      <c r="X162" s="15" t="s">
        <v>121</v>
      </c>
      <c r="Y162" s="15" t="s">
        <v>103</v>
      </c>
      <c r="Z162" s="15"/>
      <c r="AA162" s="15" t="s">
        <v>122</v>
      </c>
      <c r="AB162" s="15" t="s">
        <v>122</v>
      </c>
      <c r="AC162" s="15" t="s">
        <v>122</v>
      </c>
      <c r="AD162" s="15">
        <v>288</v>
      </c>
      <c r="AE162" s="15">
        <v>1087</v>
      </c>
      <c r="AF162" s="15">
        <v>1988</v>
      </c>
      <c r="AG162" s="15" t="s">
        <v>150</v>
      </c>
      <c r="AH162" s="15" t="s">
        <v>560</v>
      </c>
      <c r="AI162" s="25"/>
    </row>
    <row r="163" ht="35.1" customHeight="1" spans="1:35">
      <c r="A163" s="16" t="s">
        <v>67</v>
      </c>
      <c r="B163" s="15">
        <v>1</v>
      </c>
      <c r="C163" s="15"/>
      <c r="D163" s="15"/>
      <c r="E163" s="15"/>
      <c r="F163" s="15"/>
      <c r="G163" s="15"/>
      <c r="H163" s="15"/>
      <c r="I163" s="15"/>
      <c r="J163" s="15">
        <f>SUM(J164:J164)</f>
        <v>360</v>
      </c>
      <c r="K163" s="15">
        <f t="shared" ref="K163:W163" si="42">SUM(K164:K164)</f>
        <v>360</v>
      </c>
      <c r="L163" s="15">
        <f t="shared" si="42"/>
        <v>0</v>
      </c>
      <c r="M163" s="15">
        <f t="shared" si="42"/>
        <v>0</v>
      </c>
      <c r="N163" s="15">
        <f t="shared" si="42"/>
        <v>360</v>
      </c>
      <c r="O163" s="15">
        <f t="shared" si="42"/>
        <v>0</v>
      </c>
      <c r="P163" s="15">
        <f t="shared" si="42"/>
        <v>0</v>
      </c>
      <c r="Q163" s="15">
        <f t="shared" si="42"/>
        <v>0</v>
      </c>
      <c r="R163" s="15">
        <f t="shared" si="42"/>
        <v>0</v>
      </c>
      <c r="S163" s="15">
        <f t="shared" si="42"/>
        <v>0</v>
      </c>
      <c r="T163" s="15">
        <f t="shared" si="42"/>
        <v>0</v>
      </c>
      <c r="U163" s="15">
        <f t="shared" si="42"/>
        <v>0</v>
      </c>
      <c r="V163" s="15">
        <f t="shared" si="42"/>
        <v>0</v>
      </c>
      <c r="W163" s="15">
        <f t="shared" si="42"/>
        <v>0</v>
      </c>
      <c r="X163" s="15"/>
      <c r="Y163" s="15"/>
      <c r="Z163" s="15"/>
      <c r="AA163" s="15"/>
      <c r="AB163" s="15"/>
      <c r="AC163" s="15"/>
      <c r="AD163" s="15">
        <f>SUM(AD164:AD164)</f>
        <v>5687</v>
      </c>
      <c r="AE163" s="15">
        <f>SUM(AE164:AE164)</f>
        <v>18885</v>
      </c>
      <c r="AF163" s="15">
        <f>SUM(AF164:AF164)</f>
        <v>18885</v>
      </c>
      <c r="AG163" s="15"/>
      <c r="AH163" s="15"/>
      <c r="AI163" s="25"/>
    </row>
    <row r="164" ht="65" customHeight="1" spans="1:35">
      <c r="A164" s="17">
        <v>1</v>
      </c>
      <c r="B164" s="15" t="s">
        <v>561</v>
      </c>
      <c r="C164" s="15" t="s">
        <v>562</v>
      </c>
      <c r="D164" s="15" t="s">
        <v>128</v>
      </c>
      <c r="E164" s="15" t="s">
        <v>128</v>
      </c>
      <c r="F164" s="15" t="s">
        <v>130</v>
      </c>
      <c r="G164" s="15" t="s">
        <v>563</v>
      </c>
      <c r="H164" s="15" t="s">
        <v>564</v>
      </c>
      <c r="I164" s="15" t="s">
        <v>565</v>
      </c>
      <c r="J164" s="15">
        <v>360</v>
      </c>
      <c r="K164" s="15">
        <v>360</v>
      </c>
      <c r="L164" s="15"/>
      <c r="M164" s="15"/>
      <c r="N164" s="15">
        <v>360</v>
      </c>
      <c r="O164" s="15"/>
      <c r="P164" s="15"/>
      <c r="Q164" s="15"/>
      <c r="R164" s="15"/>
      <c r="S164" s="15"/>
      <c r="T164" s="15"/>
      <c r="U164" s="15"/>
      <c r="V164" s="15"/>
      <c r="W164" s="15"/>
      <c r="X164" s="15" t="s">
        <v>121</v>
      </c>
      <c r="Y164" s="15" t="s">
        <v>103</v>
      </c>
      <c r="Z164" s="15" t="s">
        <v>122</v>
      </c>
      <c r="AA164" s="15" t="s">
        <v>103</v>
      </c>
      <c r="AB164" s="15" t="s">
        <v>122</v>
      </c>
      <c r="AC164" s="15" t="s">
        <v>122</v>
      </c>
      <c r="AD164" s="15">
        <v>5687</v>
      </c>
      <c r="AE164" s="15">
        <v>18885</v>
      </c>
      <c r="AF164" s="15">
        <v>18885</v>
      </c>
      <c r="AG164" s="15" t="s">
        <v>566</v>
      </c>
      <c r="AH164" s="15" t="s">
        <v>567</v>
      </c>
      <c r="AI164" s="25"/>
    </row>
    <row r="165" ht="35.1" customHeight="1" spans="1:35">
      <c r="A165" s="14" t="s">
        <v>68</v>
      </c>
      <c r="B165" s="13">
        <f>B166+B167+B168+B169</f>
        <v>0</v>
      </c>
      <c r="C165" s="13"/>
      <c r="D165" s="13"/>
      <c r="E165" s="13"/>
      <c r="F165" s="13"/>
      <c r="G165" s="13"/>
      <c r="H165" s="13"/>
      <c r="I165" s="13"/>
      <c r="J165" s="13">
        <f>J166+J167+J168+J169</f>
        <v>0</v>
      </c>
      <c r="K165" s="13">
        <f t="shared" ref="K165:W165" si="43">K166+K167+K168+K169</f>
        <v>0</v>
      </c>
      <c r="L165" s="13">
        <f t="shared" si="43"/>
        <v>0</v>
      </c>
      <c r="M165" s="13">
        <f t="shared" si="43"/>
        <v>0</v>
      </c>
      <c r="N165" s="13">
        <f t="shared" si="43"/>
        <v>0</v>
      </c>
      <c r="O165" s="13">
        <f t="shared" si="43"/>
        <v>0</v>
      </c>
      <c r="P165" s="13">
        <f t="shared" si="43"/>
        <v>0</v>
      </c>
      <c r="Q165" s="13">
        <f t="shared" si="43"/>
        <v>0</v>
      </c>
      <c r="R165" s="13">
        <f t="shared" si="43"/>
        <v>0</v>
      </c>
      <c r="S165" s="13">
        <f t="shared" si="43"/>
        <v>0</v>
      </c>
      <c r="T165" s="13">
        <f t="shared" si="43"/>
        <v>0</v>
      </c>
      <c r="U165" s="13">
        <f t="shared" si="43"/>
        <v>0</v>
      </c>
      <c r="V165" s="13">
        <f t="shared" si="43"/>
        <v>0</v>
      </c>
      <c r="W165" s="13">
        <f t="shared" si="43"/>
        <v>0</v>
      </c>
      <c r="X165" s="13"/>
      <c r="Y165" s="13"/>
      <c r="Z165" s="13"/>
      <c r="AA165" s="13"/>
      <c r="AB165" s="13"/>
      <c r="AC165" s="13"/>
      <c r="AD165" s="13">
        <f t="shared" ref="AD165:AF165" si="44">AD166+AD167+AD168+AD169</f>
        <v>0</v>
      </c>
      <c r="AE165" s="13">
        <f t="shared" si="44"/>
        <v>0</v>
      </c>
      <c r="AF165" s="13">
        <f t="shared" si="44"/>
        <v>0</v>
      </c>
      <c r="AG165" s="15"/>
      <c r="AH165" s="15"/>
      <c r="AI165" s="25"/>
    </row>
    <row r="166" ht="35.1" customHeight="1" spans="1:35">
      <c r="A166" s="16" t="s">
        <v>69</v>
      </c>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25"/>
    </row>
    <row r="167" ht="35.1" customHeight="1" spans="1:35">
      <c r="A167" s="16" t="s">
        <v>70</v>
      </c>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25"/>
    </row>
    <row r="168" ht="35.1" customHeight="1" spans="1:35">
      <c r="A168" s="16" t="s">
        <v>71</v>
      </c>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25"/>
    </row>
    <row r="169" ht="35.1" customHeight="1" spans="1:35">
      <c r="A169" s="16" t="s">
        <v>568</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row>
    <row r="170" ht="35.1" customHeight="1" spans="1:35">
      <c r="A170" s="28" t="s">
        <v>73</v>
      </c>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row>
  </sheetData>
  <autoFilter ref="A6:AP170">
    <extLst/>
  </autoFilter>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5">
    <dataValidation type="list" allowBlank="1" showInputMessage="1" showErrorMessage="1" sqref="X2 X9 X10 X11 X16 X27 X28 X29 X30 X31 X32 X33 X34 X35 X36 X37 X38 X50 X55 X56 X57 X58 X59 X60 X61 X62 X63 X64 X65 X68 X69 X70 X71 X74 X84 X85 X86 X89 X90 X91 X94 X97 X98 X99 X108 X119 X120 X121 X124 X125 X126 X129 X130 X131 X132 X133 X134 X135 X136 X141 X142 X150 X151 X152 X153 X154 X155 X156 X157 X158 X159 X160 X161 X162 X163 X164 X6:X8 X12:X15 X17:X26 X39:X47 X48:X49 X51:X54 X66:X67 X72:X73 X75:X76 X77:X80 X82:X83 X87:X88 X92:X93 X95:X96 X100:X107 X109:X116 X117:X118 X122:X123 X127:X128 X137:X140 X143:X147 X148:X149 X165:X169 X170:X1048576">
      <formula1>$AN$4:$AN$5</formula1>
    </dataValidation>
    <dataValidation type="list" allowBlank="1" showInputMessage="1" showErrorMessage="1" sqref="F2 F9 F10 F16 F27 F28 F29 F30 F31 F32 F33 F34 F35 F36 F37 F38 F50 F55 F56 F57 F58 F59 F60 F61 F62 F63 F64 F65 F69 F70 F71 F74 F81 F85 F86 F90 F94 F97 F98 F99 F108 F120 F125 F163 F6:F8 F12:F15 F17:F26 F39:F47 F48:F49 F51:F54 F66:F67 F72:F73 F75:F76 F77:F80 F82:F83 F87:F88 F92:F93 F95:F96 F100:F107 F117:F118 F122:F123 F127:F128 F137:F140 F165:F169 F170:F1048576">
      <formula1>$AM$4:$AM$7</formula1>
    </dataValidation>
    <dataValidation type="list" allowBlank="1" showInputMessage="1" showErrorMessage="1" sqref="Y2:AC2 Y9 Z9 AA9 AB9 AC9 Y10 Z10 AA10 AB10 AC10 Y11:Z11 AA11:AC11 Y16:AC16 Y27:AC27 Y28:AC28 Y29:AC29 Y30:AC30 Y31:AC31 Y32:AC32 Y33:AC33 Y34:AC34 Y35:AC35 Y36:AC36 Y37:AC37 Y38:AC38 Z39 Z40 Z47 Y50:AC50 Y55:AC55 Y56:AC56 Y57:AC57 Y58:AC58 Y59:AC59 Y60:AC60 Y61:AC61 Y62:AC62 Y63:AC63 Y64:AC64 Y65:AC65 Y68:AC68 Y69:AC69 Y70:AC70 Y71:AC71 Y74:AC74 Y84:AC84 Y85:AC85 Y86:AC86 Y89:AC89 Y90:AC90 Y91:AC91 Y94:AC94 Y97:AC97 Y98:AC98 Y99:AC99 Y108:AC108 Y119:AC119 Y120:AC120 Y121:AC121 Y124:AC124 Y125:AC125 Y126:AC126 Y129:AC129 Y130 Z130 AA130:AC130 Y131 Z131 AA131:AC131 Y132 Z132 AA132:AC132 Y133 Z133 AA133:AC133 Y134 Z134 AA134:AC134 Y135 Z135 AA135:AC135 Y136 Z136 AA136:AC136 Y141:AC141 Y142:AC142 Y150 Z150 AA150 AB150 AC150 Y151 Z151 AA151 AB151 AC151 Y152 Z152 AA152 AB152 AC152 Y153 Z153 AA153 AB153 AC153 Y154 Z154 AA154 AB154 AC154 Y155 Z155 AA155 AB155 AC155 Y156 Z156 AA156 AB156 AC156 Y157 Z157 AA157 AB157 AC157 Y158 Z158 AA158 AB158 AC158 Y159 Z159 AA159 AB159 AC159 Y160 Z160 AA160 AB160 AC160 Y161 Z161 AA161 AB161 AC161 Y162 Z162 AA162 AB162 AC162 Y163:AC163 Y164:AC164 Y39:Y47 Y109:Y116 Y148:Y149 Z41:Z46 Z109:Z113 Z114:Z116 Z148:Z149 AA109:AA116 AA148:AA149 AB109:AB116 AB148:AB149 AC109:AC116 AC148:AC149 Y75:AC76 Y87:AC88 Y95:AC96 Y117:AC118 Y127:AC128 Y48:AC49 Y66:AC67 Y72:AC73 Y82:AC83 Y92:AC93 Y122:AC123 Y6:AC8 Y12:AC15 Y17:AC26 Y51:AC54 Y165:AC169 Y77:AC80 Y137:AC140 Y143:AC147 Y100:AC107 AA39:AC47 Y170:AC1048576">
      <formula1>$AO$4:$AO$5</formula1>
    </dataValidation>
    <dataValidation type="list" allowBlank="1" showInputMessage="1" showErrorMessage="1" sqref="Y81:AC81">
      <formula1>#REF!</formula1>
    </dataValidation>
    <dataValidation type="list" allowBlank="1" showInputMessage="1" showErrorMessage="1" sqref="X81">
      <formula1>$AN$3:$AN$4</formula1>
    </dataValidation>
  </dataValidations>
  <printOptions horizontalCentered="1"/>
  <pageMargins left="0.551181102362205" right="0.551181102362205" top="0.78740157480315" bottom="0.78740157480315" header="0.511811023622047" footer="0.511811023622047"/>
  <pageSetup paperSize="8" scale="47" firstPageNumber="7" fitToHeight="0" orientation="landscape" useFirstPageNumber="1"/>
  <headerFooter>
    <oddFooter>&amp;C- &amp;P -</oddFooter>
  </headerFooter>
  <ignoredErrors>
    <ignoredError sqref="I10 I9 I164 I70 A74" numberStoredAsText="1"/>
    <ignoredError sqref="F27:F28 F29:I29 F30 F16:H20 F21 H21:I21 F22 H22:I22 F23:I23 F24 F25 F26 F31:F34 F97:F98 F63 F62 F61 F94:F96 F86 F100:F107 F65 F56:F60 F50 F9:F10 F70 F35 F36:F38 F39:F47 F74:F8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2021-12-30T08:18:22Z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DA2672B98E104E158E7FD3A7CC67E0F9</vt:lpwstr>
  </property>
  <property fmtid="{D5CDD505-2E9C-101B-9397-08002B2CF9AE}" pid="4" name="KSOReadingLayout">
    <vt:bool>true</vt:bool>
  </property>
</Properties>
</file>